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A589D393-6D8E-43E6-A3ED-24F580861A0C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DAM II" sheetId="58666" r:id="rId6"/>
    <sheet name="SIN VENTAJA CABALLEROS" sheetId="101" r:id="rId7"/>
    <sheet name="HORARIOS SABADO" sheetId="58665" r:id="rId8"/>
    <sheet name="HORARIOS DOMINGO" sheetId="58664" r:id="rId9"/>
    <sheet name="CUADRO DE GANADORES" sheetId="58659" r:id="rId10"/>
  </sheets>
  <calcPr calcId="191029"/>
  <fileRecoveryPr autoRecover="0"/>
</workbook>
</file>

<file path=xl/calcChain.xml><?xml version="1.0" encoding="utf-8"?>
<calcChain xmlns="http://schemas.openxmlformats.org/spreadsheetml/2006/main">
  <c r="G21" i="58659" l="1"/>
  <c r="F21" i="58659"/>
  <c r="E21" i="58659"/>
  <c r="D21" i="58659"/>
  <c r="C21" i="58659"/>
  <c r="B21" i="58659"/>
  <c r="G20" i="58659"/>
  <c r="F20" i="58659"/>
  <c r="E20" i="58659"/>
  <c r="D20" i="58659"/>
  <c r="C20" i="58659"/>
  <c r="B20" i="58659"/>
  <c r="A18" i="58659"/>
  <c r="H21" i="58659"/>
  <c r="I21" i="58659" s="1"/>
  <c r="H20" i="58659"/>
  <c r="I20" i="58659" s="1"/>
  <c r="F31" i="58664"/>
  <c r="F30" i="58664"/>
  <c r="F29" i="58664"/>
  <c r="F28" i="58664"/>
  <c r="F25" i="58664"/>
  <c r="F24" i="58664"/>
  <c r="F22" i="58664"/>
  <c r="F21" i="58664"/>
  <c r="F20" i="58664"/>
  <c r="F19" i="58664"/>
  <c r="F18" i="58664"/>
  <c r="F17" i="58664"/>
  <c r="F16" i="58664"/>
  <c r="F14" i="58664"/>
  <c r="F12" i="58664"/>
  <c r="F11" i="58664"/>
  <c r="F10" i="58664"/>
  <c r="F8" i="58664"/>
  <c r="G31" i="58664" l="1"/>
  <c r="G115" i="101" l="1"/>
  <c r="G118" i="101"/>
  <c r="G117" i="101"/>
  <c r="G112" i="101"/>
  <c r="G108" i="101"/>
  <c r="G116" i="101"/>
  <c r="G104" i="101"/>
  <c r="G87" i="101"/>
  <c r="G113" i="101"/>
  <c r="G109" i="101"/>
  <c r="G107" i="101"/>
  <c r="G110" i="101"/>
  <c r="G103" i="101"/>
  <c r="G95" i="101"/>
  <c r="G100" i="101"/>
  <c r="G94" i="101"/>
  <c r="G102" i="101"/>
  <c r="G92" i="101"/>
  <c r="G86" i="101"/>
  <c r="G85" i="101"/>
  <c r="G89" i="101"/>
  <c r="G93" i="101"/>
  <c r="G81" i="101"/>
  <c r="G114" i="101"/>
  <c r="G111" i="101"/>
  <c r="G99" i="101"/>
  <c r="G106" i="101"/>
  <c r="G105" i="101"/>
  <c r="G91" i="101"/>
  <c r="G98" i="101"/>
  <c r="G84" i="101"/>
  <c r="G101" i="101"/>
  <c r="G96" i="101"/>
  <c r="G97" i="101"/>
  <c r="G77" i="101"/>
  <c r="G79" i="101"/>
  <c r="G80" i="101"/>
  <c r="G78" i="101"/>
  <c r="G73" i="101"/>
  <c r="G90" i="101"/>
  <c r="G70" i="101"/>
  <c r="G88" i="101"/>
  <c r="G83" i="101"/>
  <c r="G68" i="101"/>
  <c r="G82" i="101"/>
  <c r="G74" i="101"/>
  <c r="G76" i="101"/>
  <c r="G72" i="101"/>
  <c r="G61" i="101"/>
  <c r="G54" i="101"/>
  <c r="G49" i="101"/>
  <c r="G62" i="101"/>
  <c r="K14" i="58656"/>
  <c r="K13" i="58656"/>
  <c r="G19" i="111"/>
  <c r="H19" i="111" s="1"/>
  <c r="G15" i="111"/>
  <c r="H15" i="111" s="1"/>
  <c r="G13" i="111"/>
  <c r="H13" i="111" s="1"/>
  <c r="G18" i="111"/>
  <c r="H18" i="111" s="1"/>
  <c r="G14" i="111"/>
  <c r="H14" i="111" s="1"/>
  <c r="G20" i="111"/>
  <c r="H20" i="111" s="1"/>
  <c r="G17" i="111"/>
  <c r="H17" i="111" s="1"/>
  <c r="G16" i="111"/>
  <c r="H16" i="111" s="1"/>
  <c r="G14" i="58656"/>
  <c r="H14" i="58656" s="1"/>
  <c r="G15" i="58656"/>
  <c r="H15" i="58656" s="1"/>
  <c r="G19" i="58656"/>
  <c r="H19" i="58656" s="1"/>
  <c r="G18" i="58656"/>
  <c r="H18" i="58656" s="1"/>
  <c r="G13" i="58656"/>
  <c r="H13" i="58656" s="1"/>
  <c r="G16" i="58656"/>
  <c r="H16" i="58656" s="1"/>
  <c r="G17" i="58656"/>
  <c r="H17" i="58656" s="1"/>
  <c r="G24" i="58656"/>
  <c r="H24" i="58656" s="1"/>
  <c r="G23" i="58656"/>
  <c r="H23" i="58656" s="1"/>
  <c r="G20" i="58656"/>
  <c r="H20" i="58656" s="1"/>
  <c r="G21" i="58656"/>
  <c r="H21" i="58656" s="1"/>
  <c r="G27" i="58656"/>
  <c r="H27" i="58656" s="1"/>
  <c r="G25" i="58656"/>
  <c r="H25" i="58656" s="1"/>
  <c r="G22" i="58656"/>
  <c r="H22" i="58656" s="1"/>
  <c r="G26" i="58656"/>
  <c r="H26" i="58656" s="1"/>
  <c r="G31" i="64"/>
  <c r="H31" i="64" s="1"/>
  <c r="G23" i="64"/>
  <c r="H23" i="64" s="1"/>
  <c r="G37" i="64"/>
  <c r="H37" i="64" s="1"/>
  <c r="G20" i="64"/>
  <c r="H20" i="64" s="1"/>
  <c r="G22" i="64"/>
  <c r="H22" i="64" s="1"/>
  <c r="G38" i="64"/>
  <c r="H38" i="64" s="1"/>
  <c r="G18" i="64"/>
  <c r="H18" i="64" s="1"/>
  <c r="G13" i="64"/>
  <c r="H13" i="64" s="1"/>
  <c r="G17" i="64"/>
  <c r="H17" i="64" s="1"/>
  <c r="G25" i="64"/>
  <c r="H25" i="64" s="1"/>
  <c r="G32" i="64"/>
  <c r="H32" i="64" s="1"/>
  <c r="G33" i="64"/>
  <c r="H33" i="64" s="1"/>
  <c r="G35" i="64"/>
  <c r="H35" i="64" s="1"/>
  <c r="G41" i="64"/>
  <c r="H41" i="64" s="1"/>
  <c r="G19" i="64"/>
  <c r="H19" i="64" s="1"/>
  <c r="G40" i="64"/>
  <c r="H40" i="64" s="1"/>
  <c r="G21" i="64"/>
  <c r="H21" i="64" s="1"/>
  <c r="G36" i="64"/>
  <c r="H36" i="64" s="1"/>
  <c r="G16" i="64"/>
  <c r="H16" i="64" s="1"/>
  <c r="G28" i="64"/>
  <c r="H28" i="64" s="1"/>
  <c r="G29" i="64"/>
  <c r="H29" i="64" s="1"/>
  <c r="G14" i="64"/>
  <c r="H14" i="64" s="1"/>
  <c r="G27" i="64"/>
  <c r="H27" i="64" s="1"/>
  <c r="G34" i="64"/>
  <c r="H34" i="64" s="1"/>
  <c r="G24" i="64"/>
  <c r="H24" i="64" s="1"/>
  <c r="G39" i="64"/>
  <c r="H39" i="64" s="1"/>
  <c r="G15" i="64"/>
  <c r="H15" i="64" s="1"/>
  <c r="G26" i="64"/>
  <c r="H26" i="64" s="1"/>
  <c r="G30" i="64"/>
  <c r="H30" i="64" s="1"/>
  <c r="K15" i="58666" l="1"/>
  <c r="K14" i="58666"/>
  <c r="K13" i="58666"/>
  <c r="A9" i="58666"/>
  <c r="A8" i="58666"/>
  <c r="A6" i="58666"/>
  <c r="A5" i="58666"/>
  <c r="A4" i="58666"/>
  <c r="G67" i="1"/>
  <c r="H67" i="1" s="1"/>
  <c r="K67" i="1" l="1"/>
  <c r="H11" i="58659"/>
  <c r="F28" i="58665" l="1"/>
  <c r="F26" i="58665"/>
  <c r="F25" i="58665"/>
  <c r="F24" i="58665"/>
  <c r="F23" i="58665"/>
  <c r="F22" i="58665"/>
  <c r="F21" i="58665"/>
  <c r="F20" i="58665"/>
  <c r="F19" i="58665"/>
  <c r="F18" i="58665"/>
  <c r="F16" i="58665"/>
  <c r="F15" i="58665"/>
  <c r="F14" i="58665"/>
  <c r="F13" i="58665"/>
  <c r="F12" i="58665"/>
  <c r="F11" i="58665"/>
  <c r="F10" i="58665"/>
  <c r="F9" i="58665"/>
  <c r="G28" i="58665" s="1"/>
  <c r="F8" i="58665"/>
  <c r="F7" i="58665"/>
  <c r="G20" i="110" l="1"/>
  <c r="H20" i="110" s="1"/>
  <c r="G13" i="110"/>
  <c r="H13" i="110" s="1"/>
  <c r="G14" i="110"/>
  <c r="H14" i="110" s="1"/>
  <c r="G16" i="110"/>
  <c r="H16" i="110" s="1"/>
  <c r="G15" i="110"/>
  <c r="H15" i="110" s="1"/>
  <c r="G18" i="110"/>
  <c r="H18" i="110" s="1"/>
  <c r="G19" i="110"/>
  <c r="H19" i="110" s="1"/>
  <c r="G17" i="110"/>
  <c r="H17" i="110" s="1"/>
  <c r="G54" i="1"/>
  <c r="H54" i="1" s="1"/>
  <c r="G43" i="1"/>
  <c r="H43" i="1" s="1"/>
  <c r="G50" i="1"/>
  <c r="H50" i="1" s="1"/>
  <c r="G13" i="1"/>
  <c r="H13" i="1" s="1"/>
  <c r="G62" i="1"/>
  <c r="H62" i="1" s="1"/>
  <c r="G23" i="1"/>
  <c r="H23" i="1" s="1"/>
  <c r="G29" i="1"/>
  <c r="H29" i="1" s="1"/>
  <c r="G44" i="1"/>
  <c r="H44" i="1" s="1"/>
  <c r="G28" i="1"/>
  <c r="H28" i="1" s="1"/>
  <c r="G20" i="1"/>
  <c r="H20" i="1" s="1"/>
  <c r="G61" i="1"/>
  <c r="H61" i="1" s="1"/>
  <c r="G15" i="1"/>
  <c r="H15" i="1" s="1"/>
  <c r="G37" i="1"/>
  <c r="H37" i="1" s="1"/>
  <c r="G16" i="1"/>
  <c r="H16" i="1" s="1"/>
  <c r="G38" i="1"/>
  <c r="H38" i="1" s="1"/>
  <c r="G26" i="1"/>
  <c r="H26" i="1" s="1"/>
  <c r="G27" i="1"/>
  <c r="H27" i="1" s="1"/>
  <c r="G51" i="1"/>
  <c r="H51" i="1" s="1"/>
  <c r="G36" i="1"/>
  <c r="H36" i="1" s="1"/>
  <c r="G42" i="1"/>
  <c r="H42" i="1" s="1"/>
  <c r="G56" i="1"/>
  <c r="H56" i="1" s="1"/>
  <c r="G65" i="1"/>
  <c r="H65" i="1" s="1"/>
  <c r="G55" i="1"/>
  <c r="H55" i="1" s="1"/>
  <c r="G66" i="1"/>
  <c r="H66" i="1" s="1"/>
  <c r="G25" i="1"/>
  <c r="H25" i="1" s="1"/>
  <c r="G58" i="1"/>
  <c r="H58" i="1" s="1"/>
  <c r="G17" i="1"/>
  <c r="H17" i="1" s="1"/>
  <c r="G31" i="1"/>
  <c r="H31" i="1" s="1"/>
  <c r="G22" i="1"/>
  <c r="H22" i="1" s="1"/>
  <c r="G49" i="1"/>
  <c r="H49" i="1" s="1"/>
  <c r="G47" i="1"/>
  <c r="H47" i="1" s="1"/>
  <c r="G34" i="1"/>
  <c r="H34" i="1" s="1"/>
  <c r="G52" i="1"/>
  <c r="H52" i="1" s="1"/>
  <c r="G59" i="1"/>
  <c r="H59" i="1" s="1"/>
  <c r="G64" i="1"/>
  <c r="H64" i="1" s="1"/>
  <c r="G53" i="1"/>
  <c r="H53" i="1" s="1"/>
  <c r="G19" i="1"/>
  <c r="H19" i="1" s="1"/>
  <c r="G33" i="1"/>
  <c r="H33" i="1" s="1"/>
  <c r="G57" i="1"/>
  <c r="H57" i="1" s="1"/>
  <c r="G41" i="1"/>
  <c r="H41" i="1" s="1"/>
  <c r="G63" i="1"/>
  <c r="H63" i="1" s="1"/>
  <c r="G35" i="1"/>
  <c r="H35" i="1" s="1"/>
  <c r="G60" i="1"/>
  <c r="H60" i="1" s="1"/>
  <c r="G14" i="1"/>
  <c r="H14" i="1" s="1"/>
  <c r="G39" i="1"/>
  <c r="H39" i="1" s="1"/>
  <c r="G21" i="1"/>
  <c r="H21" i="1" s="1"/>
  <c r="G46" i="1"/>
  <c r="H46" i="1" s="1"/>
  <c r="G24" i="1"/>
  <c r="H24" i="1" s="1"/>
  <c r="G45" i="1"/>
  <c r="H45" i="1" s="1"/>
  <c r="G48" i="1"/>
  <c r="H48" i="1" s="1"/>
  <c r="G32" i="1"/>
  <c r="H32" i="1" s="1"/>
  <c r="G18" i="1"/>
  <c r="H18" i="1" s="1"/>
  <c r="G65" i="101"/>
  <c r="G29" i="101"/>
  <c r="G75" i="101"/>
  <c r="G28" i="101"/>
  <c r="G52" i="101"/>
  <c r="G63" i="101"/>
  <c r="G46" i="101"/>
  <c r="G47" i="101"/>
  <c r="G44" i="101"/>
  <c r="G56" i="101"/>
  <c r="G58" i="101"/>
  <c r="G57" i="101"/>
  <c r="G38" i="101"/>
  <c r="G37" i="101"/>
  <c r="G55" i="101"/>
  <c r="G69" i="101"/>
  <c r="G40" i="101"/>
  <c r="G22" i="101"/>
  <c r="G60" i="101"/>
  <c r="G48" i="101"/>
  <c r="G45" i="101"/>
  <c r="G53" i="101"/>
  <c r="G67" i="101"/>
  <c r="G42" i="101"/>
  <c r="G41" i="101"/>
  <c r="G35" i="101"/>
  <c r="G34" i="101"/>
  <c r="G51" i="101"/>
  <c r="G71" i="101"/>
  <c r="G59" i="101"/>
  <c r="G32" i="101"/>
  <c r="G43" i="101"/>
  <c r="G39" i="101"/>
  <c r="G27" i="101"/>
  <c r="G13" i="101"/>
  <c r="G30" i="101"/>
  <c r="G31" i="101"/>
  <c r="G66" i="101"/>
  <c r="G64" i="101"/>
  <c r="G17" i="101"/>
  <c r="G18" i="101"/>
  <c r="G36" i="101"/>
  <c r="G20" i="101"/>
  <c r="G14" i="101"/>
  <c r="G21" i="101"/>
  <c r="G33" i="101"/>
  <c r="G50" i="101"/>
  <c r="G25" i="101"/>
  <c r="G24" i="101"/>
  <c r="G26" i="101"/>
  <c r="G16" i="101"/>
  <c r="G15" i="101"/>
  <c r="G19" i="101"/>
  <c r="G23" i="101"/>
  <c r="G16" i="58659"/>
  <c r="F16" i="58659"/>
  <c r="E16" i="58659"/>
  <c r="D16" i="58659"/>
  <c r="C16" i="58659"/>
  <c r="B16" i="58659"/>
  <c r="H10" i="58659"/>
  <c r="H16" i="58659" l="1"/>
  <c r="I16" i="58659" s="1"/>
  <c r="H26" i="58659"/>
  <c r="A9" i="101" l="1"/>
  <c r="K14" i="101"/>
  <c r="K15" i="101"/>
  <c r="K16" i="101"/>
  <c r="K17" i="101"/>
  <c r="K18" i="101"/>
  <c r="K19" i="101"/>
  <c r="K20" i="101"/>
  <c r="K21" i="101"/>
  <c r="K22" i="101"/>
  <c r="K23" i="101"/>
  <c r="K24" i="101"/>
  <c r="K25" i="101"/>
  <c r="K26" i="101"/>
  <c r="K27" i="101"/>
  <c r="K28" i="101"/>
  <c r="K29" i="101"/>
  <c r="K30" i="101"/>
  <c r="K31" i="101"/>
  <c r="K32" i="101"/>
  <c r="K33" i="101"/>
  <c r="K34" i="101"/>
  <c r="K35" i="101"/>
  <c r="K36" i="101"/>
  <c r="K37" i="101"/>
  <c r="K38" i="101"/>
  <c r="K39" i="101"/>
  <c r="K40" i="101"/>
  <c r="K41" i="101"/>
  <c r="K42" i="101"/>
  <c r="K43" i="101"/>
  <c r="K44" i="101"/>
  <c r="K45" i="101"/>
  <c r="K46" i="101"/>
  <c r="K47" i="101"/>
  <c r="K48" i="101"/>
  <c r="K49" i="101"/>
  <c r="K50" i="101"/>
  <c r="K51" i="101"/>
  <c r="K52" i="101"/>
  <c r="K53" i="101"/>
  <c r="K54" i="101"/>
  <c r="K55" i="101"/>
  <c r="K56" i="101"/>
  <c r="K57" i="101"/>
  <c r="K58" i="101"/>
  <c r="K59" i="101"/>
  <c r="K60" i="101"/>
  <c r="K61" i="101"/>
  <c r="K62" i="101"/>
  <c r="K63" i="101"/>
  <c r="K64" i="101"/>
  <c r="K65" i="101"/>
  <c r="K66" i="101"/>
  <c r="K67" i="101"/>
  <c r="K68" i="101"/>
  <c r="K69" i="101"/>
  <c r="K70" i="101"/>
  <c r="K71" i="101"/>
  <c r="K72" i="101"/>
  <c r="K73" i="101"/>
  <c r="K74" i="101"/>
  <c r="K75" i="101"/>
  <c r="K76" i="101"/>
  <c r="K77" i="101"/>
  <c r="K78" i="101"/>
  <c r="K79" i="101"/>
  <c r="K80" i="101"/>
  <c r="K81" i="101"/>
  <c r="K82" i="101"/>
  <c r="K83" i="101"/>
  <c r="K84" i="101"/>
  <c r="K85" i="101"/>
  <c r="K86" i="101"/>
  <c r="K87" i="101"/>
  <c r="K88" i="101"/>
  <c r="K89" i="101"/>
  <c r="K90" i="101"/>
  <c r="K91" i="101"/>
  <c r="K92" i="101"/>
  <c r="K93" i="101"/>
  <c r="K94" i="101"/>
  <c r="K95" i="101"/>
  <c r="K96" i="101"/>
  <c r="K97" i="101"/>
  <c r="K98" i="101"/>
  <c r="K99" i="101"/>
  <c r="K100" i="101"/>
  <c r="K101" i="101"/>
  <c r="K102" i="101"/>
  <c r="K103" i="101"/>
  <c r="K104" i="101"/>
  <c r="K105" i="101"/>
  <c r="K106" i="101"/>
  <c r="K107" i="101"/>
  <c r="K108" i="101"/>
  <c r="K109" i="101"/>
  <c r="K110" i="101"/>
  <c r="K111" i="101"/>
  <c r="K112" i="101"/>
  <c r="K113" i="101"/>
  <c r="K114" i="101"/>
  <c r="K115" i="101"/>
  <c r="K116" i="101"/>
  <c r="K117" i="101"/>
  <c r="K118" i="101"/>
  <c r="K13" i="101"/>
  <c r="K36" i="1" l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G30" i="1"/>
  <c r="H30" i="1" s="1"/>
  <c r="G40" i="1"/>
  <c r="H40" i="1" s="1"/>
  <c r="K14" i="110"/>
  <c r="K28" i="64" l="1"/>
  <c r="K29" i="64"/>
  <c r="K30" i="64"/>
  <c r="K31" i="64"/>
  <c r="K32" i="64"/>
  <c r="A4" i="58659"/>
  <c r="A1" i="58659"/>
  <c r="A9" i="58656"/>
  <c r="A9" i="111"/>
  <c r="A9" i="110"/>
  <c r="H25" i="58659" l="1"/>
  <c r="K15" i="64" l="1"/>
  <c r="K14" i="64"/>
  <c r="K13" i="64"/>
  <c r="K35" i="1" l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G30" i="58659" l="1"/>
  <c r="F30" i="58659"/>
  <c r="E30" i="58659"/>
  <c r="D30" i="58659"/>
  <c r="G15" i="58659"/>
  <c r="F15" i="58659"/>
  <c r="E15" i="58659"/>
  <c r="D15" i="58659"/>
  <c r="C15" i="58659"/>
  <c r="K20" i="110" l="1"/>
  <c r="K19" i="110"/>
  <c r="K18" i="110"/>
  <c r="K17" i="110"/>
  <c r="K16" i="110"/>
  <c r="K15" i="110"/>
  <c r="K13" i="110"/>
  <c r="K17" i="111"/>
  <c r="K16" i="111"/>
  <c r="K15" i="111"/>
  <c r="K14" i="111"/>
  <c r="K13" i="111"/>
  <c r="K27" i="58656"/>
  <c r="K26" i="58656"/>
  <c r="K25" i="58656"/>
  <c r="K24" i="58656"/>
  <c r="K23" i="58656"/>
  <c r="K22" i="58656"/>
  <c r="K21" i="58656"/>
  <c r="K20" i="58656"/>
  <c r="K19" i="58656"/>
  <c r="K18" i="58656"/>
  <c r="K17" i="58656"/>
  <c r="K16" i="58656"/>
  <c r="K15" i="58656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1"/>
  <c r="D46" i="58659" l="1"/>
  <c r="D45" i="58659"/>
  <c r="D41" i="58659"/>
  <c r="D40" i="58659"/>
  <c r="D36" i="58659"/>
  <c r="D35" i="58659"/>
  <c r="C46" i="58659"/>
  <c r="C45" i="58659"/>
  <c r="C41" i="58659"/>
  <c r="C40" i="58659"/>
  <c r="C36" i="58659"/>
  <c r="C35" i="58659"/>
  <c r="C30" i="58659"/>
  <c r="B30" i="58659"/>
  <c r="B15" i="58659"/>
  <c r="A13" i="58659"/>
  <c r="H15" i="58659" l="1"/>
  <c r="I15" i="58659" s="1"/>
  <c r="A8" i="110" l="1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H30" i="58659" l="1"/>
  <c r="I30" i="58659" s="1"/>
  <c r="A4" i="58656" l="1"/>
  <c r="G36" i="58659" l="1"/>
  <c r="F36" i="58659"/>
  <c r="E36" i="58659"/>
  <c r="B36" i="58659"/>
  <c r="I36" i="58659" l="1"/>
  <c r="H36" i="58659"/>
  <c r="A9" i="64" l="1"/>
  <c r="A4" i="64"/>
  <c r="G46" i="58659"/>
  <c r="F46" i="58659"/>
  <c r="E46" i="58659"/>
  <c r="B46" i="58659"/>
  <c r="G45" i="58659"/>
  <c r="F45" i="58659"/>
  <c r="E45" i="58659"/>
  <c r="B45" i="58659"/>
  <c r="G41" i="58659"/>
  <c r="F41" i="58659"/>
  <c r="E41" i="58659"/>
  <c r="B41" i="58659"/>
  <c r="G40" i="58659"/>
  <c r="F40" i="58659"/>
  <c r="E40" i="58659"/>
  <c r="B40" i="58659"/>
  <c r="G35" i="58659"/>
  <c r="F35" i="58659"/>
  <c r="E35" i="58659"/>
  <c r="B35" i="58659"/>
  <c r="A43" i="58659"/>
  <c r="A38" i="58659"/>
  <c r="A33" i="58659"/>
  <c r="A28" i="58659"/>
  <c r="A7" i="58659"/>
  <c r="A6" i="58659"/>
  <c r="A5" i="58659"/>
  <c r="A3" i="58659"/>
  <c r="A2" i="58659"/>
  <c r="H40" i="58659"/>
  <c r="H35" i="58659"/>
  <c r="H45" i="58659" l="1"/>
  <c r="H46" i="58659"/>
  <c r="H41" i="58659"/>
  <c r="I46" i="58659"/>
  <c r="I40" i="58659"/>
  <c r="I35" i="58659"/>
  <c r="I45" i="58659" l="1"/>
  <c r="I41" i="58659"/>
</calcChain>
</file>

<file path=xl/sharedStrings.xml><?xml version="1.0" encoding="utf-8"?>
<sst xmlns="http://schemas.openxmlformats.org/spreadsheetml/2006/main" count="1263" uniqueCount="242">
  <si>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</si>
  <si>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</si>
  <si>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</si>
  <si>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</si>
  <si>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</si>
  <si>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</si>
  <si>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</si>
  <si>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</si>
  <si>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</si>
  <si>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</si>
  <si>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</si>
  <si>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</si>
  <si>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</si>
  <si>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</si>
  <si>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</si>
  <si>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</si>
  <si>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</si>
  <si>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</si>
  <si>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</si>
  <si>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</si>
  <si>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DOS VUELTAS DE 9 HOYOS MEDAL PLAY</t>
  </si>
  <si>
    <t>F. NAC</t>
  </si>
  <si>
    <t>DESEMP</t>
  </si>
  <si>
    <t>DAMAS CATEGORIA SIN VENTAJA GENERAL</t>
  </si>
  <si>
    <t>CABALLEROS CATEGORIA SIN VENTAJA</t>
  </si>
  <si>
    <t>ULT, 9 H</t>
  </si>
  <si>
    <t>MDPGC</t>
  </si>
  <si>
    <t>DESIERTO</t>
  </si>
  <si>
    <t>BOZZO LETICIA</t>
  </si>
  <si>
    <t>1° S/V</t>
  </si>
  <si>
    <t>2° S/V</t>
  </si>
  <si>
    <t>LINKS PINAMAR</t>
  </si>
  <si>
    <t>S.A.</t>
  </si>
  <si>
    <t>4° FECHA DEL RANKING DE MAYORES</t>
  </si>
  <si>
    <t>SABADO 10 Y DOMINGO 11 DE JUNIO DE 2023</t>
  </si>
  <si>
    <t>PAILHE PEDRO</t>
  </si>
  <si>
    <t>NGC</t>
  </si>
  <si>
    <t>RAMACCIOTTI GONZALO</t>
  </si>
  <si>
    <t>CEBOLLERO FRANCISCO IGNACIO</t>
  </si>
  <si>
    <t>GCHCC</t>
  </si>
  <si>
    <t>NASIF YAIR MANUEL</t>
  </si>
  <si>
    <t>ML</t>
  </si>
  <si>
    <t>PANICHELLI FEDERICO OSCAR</t>
  </si>
  <si>
    <t>TASSARA JULIO MATIAS</t>
  </si>
  <si>
    <t>CMDP</t>
  </si>
  <si>
    <t>COZZOLI PATRICIO</t>
  </si>
  <si>
    <t>BARBERO PABLO DANIEL</t>
  </si>
  <si>
    <t>SPGC</t>
  </si>
  <si>
    <t>MAISONNAVE JUAN PABLO</t>
  </si>
  <si>
    <t>ABAD FACUNDO</t>
  </si>
  <si>
    <t>LETCHE DOUMIC MARCELO IGNACIO</t>
  </si>
  <si>
    <t>PABON LUCAS</t>
  </si>
  <si>
    <t>LPSA</t>
  </si>
  <si>
    <t>MURGIER IGNACIO</t>
  </si>
  <si>
    <t>RODRIGUEZ MAURICIO IVAN</t>
  </si>
  <si>
    <t>SUAREZ MARTINEZ ARIEL</t>
  </si>
  <si>
    <t>PULETTI GUIDO</t>
  </si>
  <si>
    <t>MALVICA FRANCO</t>
  </si>
  <si>
    <t>SFILIO GERMAN DARIO</t>
  </si>
  <si>
    <t>TGC</t>
  </si>
  <si>
    <t>BAILLERES MATIAS ANDRES</t>
  </si>
  <si>
    <t>ALCARAZ MAXIMILIANO</t>
  </si>
  <si>
    <t>CG</t>
  </si>
  <si>
    <t>BAYA FEDERICO</t>
  </si>
  <si>
    <t>NIGRO JUAN IGNACIO</t>
  </si>
  <si>
    <t>MARINO CARLOS JUAN</t>
  </si>
  <si>
    <t>URANGA JOAQUIN MIGUEL</t>
  </si>
  <si>
    <t>KASATKIN JAN SERGIO</t>
  </si>
  <si>
    <t>MEYER ARANA CRISTIAN</t>
  </si>
  <si>
    <t>SUAREZ FELIPE DANIEL</t>
  </si>
  <si>
    <t>VGGC</t>
  </si>
  <si>
    <t>CARREÑO ALVARO</t>
  </si>
  <si>
    <t>RODRIGUES SERGIO ADRIAN</t>
  </si>
  <si>
    <t>ARENAS SERGIO</t>
  </si>
  <si>
    <t>SCHANG AGUSTIN JULIAN</t>
  </si>
  <si>
    <t>ZANETTA LEANDRO</t>
  </si>
  <si>
    <t>REYNAL O´CONNOR MARIANO</t>
  </si>
  <si>
    <t>HERRERA VEGAS SANTIAGO</t>
  </si>
  <si>
    <t>RODRIGUEZ JUAN JOSE</t>
  </si>
  <si>
    <t>RODRIGUEZ JUAN LORENZO</t>
  </si>
  <si>
    <t>CARDINALI FEDERICO</t>
  </si>
  <si>
    <t>SANTAMARINA RAMON</t>
  </si>
  <si>
    <t>GIL RAMIRO</t>
  </si>
  <si>
    <t>LOUGE JUAN MARIA</t>
  </si>
  <si>
    <t>COUYOUPETROU SANTIAGO</t>
  </si>
  <si>
    <t>DAVILA ALTUBE SEGUNDO CARLOS</t>
  </si>
  <si>
    <t>REEVES TOMAS</t>
  </si>
  <si>
    <t>NUÑEZ SEGUNDO GUSTAVO</t>
  </si>
  <si>
    <t>BUSTAMANTE GONZALO</t>
  </si>
  <si>
    <t>CERONO WALTER ANIBAL</t>
  </si>
  <si>
    <t>CSCPGB</t>
  </si>
  <si>
    <t>STATI GASTON ALBERTO</t>
  </si>
  <si>
    <t>EIGUREN JOSE M.</t>
  </si>
  <si>
    <t>CEGL</t>
  </si>
  <si>
    <t>HERRERA VEGAS RAFAEL</t>
  </si>
  <si>
    <t>GARCIA GUSTAVO GASTON</t>
  </si>
  <si>
    <t>STGC</t>
  </si>
  <si>
    <t>CASO EDUARDO FABIAN</t>
  </si>
  <si>
    <t>GIORGIO SEBASTIAN</t>
  </si>
  <si>
    <t>CUVILLIER OSCAR</t>
  </si>
  <si>
    <t>PAZ ROBERTO ROQUE</t>
  </si>
  <si>
    <t>SORIA SEBASTIAN</t>
  </si>
  <si>
    <t>DURAÑONA GASTON ARISTOBULO</t>
  </si>
  <si>
    <t>FLORES MAXIMILIANO</t>
  </si>
  <si>
    <t>PAILHE MANUEL</t>
  </si>
  <si>
    <t>GIACCHINO NICOLAS ARIEL</t>
  </si>
  <si>
    <t>SARAVI JUAN</t>
  </si>
  <si>
    <t>MUSMECI MARIANO OSCAR</t>
  </si>
  <si>
    <t>MORO MARTIN</t>
  </si>
  <si>
    <t>HERRERA VEGAS LEONARDO</t>
  </si>
  <si>
    <t>LANCIONI GERMAN</t>
  </si>
  <si>
    <t>SALERES MARIA LOURDES</t>
  </si>
  <si>
    <t>FERNANDEZ RUIZ MARILEN DIANA</t>
  </si>
  <si>
    <t>GUTIERREZ SANDRA</t>
  </si>
  <si>
    <t>CURIA PAFUNDI FLORENCIA</t>
  </si>
  <si>
    <t>VILLANUEVA SILVIA</t>
  </si>
  <si>
    <t>VANZATO EMMA ELENA</t>
  </si>
  <si>
    <t>IALONARDI SILVIA MONICA</t>
  </si>
  <si>
    <t>LOPEZ JUSTINA</t>
  </si>
  <si>
    <t>TORRES PATRICIA</t>
  </si>
  <si>
    <t>SOSA ELBA SUSANA</t>
  </si>
  <si>
    <t>LINKS PINAMAR S.A.</t>
  </si>
  <si>
    <t>FEDERACION REGIONAL DE GOLF MAR Y SIERRAS</t>
  </si>
  <si>
    <t>SABADO 10  DE JUNIO DE 2023</t>
  </si>
  <si>
    <r>
      <rPr>
        <b/>
        <sz val="11"/>
        <color theme="5" tint="0.39997558519241921"/>
        <rFont val="Arial"/>
        <family val="2"/>
      </rPr>
      <t xml:space="preserve">DAMAS Y </t>
    </r>
    <r>
      <rPr>
        <b/>
        <sz val="11"/>
        <color theme="3" tint="0.39997558519241921"/>
        <rFont val="Arial"/>
        <family val="2"/>
      </rPr>
      <t>CABALLEROS HASTA 9,9 INDEX</t>
    </r>
  </si>
  <si>
    <t>HOYO 1</t>
  </si>
  <si>
    <t>RODRIGUEZ MAURICIO</t>
  </si>
  <si>
    <t>BARBERO PABLO</t>
  </si>
  <si>
    <t>LETCHE MARCELO</t>
  </si>
  <si>
    <t>BAILLERES MATIAS</t>
  </si>
  <si>
    <t xml:space="preserve">CERONO WALTER </t>
  </si>
  <si>
    <t>RODRIGUEZ JUAN JOS</t>
  </si>
  <si>
    <t>BUSTAMANTE GONZA</t>
  </si>
  <si>
    <t>HERRERA VEGAS RAF</t>
  </si>
  <si>
    <t>NUÑEZ SEGUNDO</t>
  </si>
  <si>
    <t>EIGUREN JOSE</t>
  </si>
  <si>
    <t>SOSA SUSANA</t>
  </si>
  <si>
    <t>T</t>
  </si>
  <si>
    <t>P</t>
  </si>
  <si>
    <t>L</t>
  </si>
  <si>
    <t>STICKAR FEDERICO</t>
  </si>
  <si>
    <t>FERREYRA CINTIA</t>
  </si>
  <si>
    <t>ALONSO GABRIELA</t>
  </si>
  <si>
    <t>RIOS MARIA GABRIELA</t>
  </si>
  <si>
    <t>LOCCIONI JUAN PABLO</t>
  </si>
  <si>
    <t>THIONE CARLOS</t>
  </si>
  <si>
    <t>PALENCIA SERGIO</t>
  </si>
  <si>
    <t>RODRIGUES MARTIN NAHUEL</t>
  </si>
  <si>
    <t>PORTHE MANUEL</t>
  </si>
  <si>
    <t>MCC</t>
  </si>
  <si>
    <t>IANNONE PASCUAL</t>
  </si>
  <si>
    <t>LUNA JOSE LUIS</t>
  </si>
  <si>
    <t>FILIBERTI RODOLFO JULIAN</t>
  </si>
  <si>
    <t>BALDA LEANDRO RAUL</t>
  </si>
  <si>
    <t>SERFATY MARCELO JOSE</t>
  </si>
  <si>
    <t>SCHANG BENJAMIN</t>
  </si>
  <si>
    <t>RODRIGUEZ DARIO GUILLERMO</t>
  </si>
  <si>
    <t>MURILLO CLAUDIO</t>
  </si>
  <si>
    <t>EVTGC</t>
  </si>
  <si>
    <t>RODRIGUEZ JOSE LUIS</t>
  </si>
  <si>
    <t>COPES GUSTAVO</t>
  </si>
  <si>
    <t>ARRIGHI PABLO</t>
  </si>
  <si>
    <t>VOGT GERMAN</t>
  </si>
  <si>
    <t>LAMARQUE GONZALO MARIA</t>
  </si>
  <si>
    <t>PEDERSEN LUIS</t>
  </si>
  <si>
    <t>ALVAREZ GONZALO ARIEL</t>
  </si>
  <si>
    <t>TURRIN SANTIAGO</t>
  </si>
  <si>
    <t>GERMINO ROBERTO OMAR</t>
  </si>
  <si>
    <t>CATTALO MARTIN ALEJANDRO</t>
  </si>
  <si>
    <t>ZULOAGA JOSE RICARDO</t>
  </si>
  <si>
    <t>TRAMA GONZALO</t>
  </si>
  <si>
    <t>LATINI MARTIN LEONELO</t>
  </si>
  <si>
    <t>MONTEGRIFFO PABLO LUCIANO</t>
  </si>
  <si>
    <t>COX ANGEL NORBERTO</t>
  </si>
  <si>
    <t>ACOSTA JUAN DARIO</t>
  </si>
  <si>
    <t>RICCHIUTO GUSTAVO ALFREDO</t>
  </si>
  <si>
    <t>FERRARI JORGE GUSTAVO</t>
  </si>
  <si>
    <t>PAILHE MARTIN</t>
  </si>
  <si>
    <t>MIRAVE PATRICIO</t>
  </si>
  <si>
    <t>FLUGEL JUAN MATIAS</t>
  </si>
  <si>
    <t>SFILIO ALFREDO DARIO</t>
  </si>
  <si>
    <t>MENDEZ DANIEL</t>
  </si>
  <si>
    <t>PASSARINO CRISTIAN</t>
  </si>
  <si>
    <t>MUGUERZA CARLOS LORENZO</t>
  </si>
  <si>
    <t>SANCHEZ JAVIER</t>
  </si>
  <si>
    <t>LOPEZ RAUL CESAR</t>
  </si>
  <si>
    <t>DIANA GERMAN MARIO</t>
  </si>
  <si>
    <t>FERNANDEZ FABIAN</t>
  </si>
  <si>
    <t>PELATTI FEDERICO NAHUEL</t>
  </si>
  <si>
    <t>TARIFA ARENAS JUAN PABLO</t>
  </si>
  <si>
    <t>BOYNE DANIEL CESAR</t>
  </si>
  <si>
    <t>CARRION ARNALDO DARIO</t>
  </si>
  <si>
    <t>PICCHIONI JUAN FRANCO</t>
  </si>
  <si>
    <t>RODRIGUEZ JUAN CARLOS</t>
  </si>
  <si>
    <t>BEPMALE LEONARDO</t>
  </si>
  <si>
    <t>SCATARELLI DANIEL JOSE</t>
  </si>
  <si>
    <t>GONZALEZ ALBERTO</t>
  </si>
  <si>
    <t>STEVEN DARIO NAHUEL</t>
  </si>
  <si>
    <t>ELGUETA MIGUEL EMILIO</t>
  </si>
  <si>
    <t>LERNOUD VICTOR JORGE</t>
  </si>
  <si>
    <t>BRUNESKY ANDRES</t>
  </si>
  <si>
    <t>IGLESIAS JUAN CARLOS</t>
  </si>
  <si>
    <t>SCARCELLA NICOLAS ANIBAL</t>
  </si>
  <si>
    <t>RODRIGUEZ JAVIER</t>
  </si>
  <si>
    <t>DEPREZ PRUVOST SERGIO</t>
  </si>
  <si>
    <t>BAIMLER MIGUEL ANGEL</t>
  </si>
  <si>
    <t>VILORIA ROBERTO JORGE</t>
  </si>
  <si>
    <t>GIRBENT LUIS ENRIQUE</t>
  </si>
  <si>
    <t>CASCALLARES ALEJANDRO W</t>
  </si>
  <si>
    <t>FIERRO AMADO</t>
  </si>
  <si>
    <t>SUEYRO JUAN MANUEL</t>
  </si>
  <si>
    <t>MORON CRISTIAN OSCAR</t>
  </si>
  <si>
    <t>ELICHIRIBEHETY EDGARDO</t>
  </si>
  <si>
    <t>VALLONE DANIEL ERNESTO</t>
  </si>
  <si>
    <t>PEÑALVA OSCAR</t>
  </si>
  <si>
    <t>LORENZANI CARLOS ALBERTO</t>
  </si>
  <si>
    <t>PONCE DE LEON OMAR</t>
  </si>
  <si>
    <t>TORNATORE JORGE</t>
  </si>
  <si>
    <t>ARDANAZ JAVIER ALBERTO</t>
  </si>
  <si>
    <t>CAPPARELLI RUBEN</t>
  </si>
  <si>
    <t>MATIUCCI ROBERTO</t>
  </si>
  <si>
    <t>CHOCO DIEGO</t>
  </si>
  <si>
    <t>BARBARIN ROBERTO ANDRES</t>
  </si>
  <si>
    <t>SCARAMUZZINO RICARDO ANGEL</t>
  </si>
  <si>
    <t>INCAURGARAT FERNANDO</t>
  </si>
  <si>
    <t>D´ETTORRE NEGRI MAXIMILIANO</t>
  </si>
  <si>
    <t>ROTTA DANTE</t>
  </si>
  <si>
    <t>COSULICH ESTEBAN</t>
  </si>
  <si>
    <t>DOMINGO 11  DE JUNIO DE 2023</t>
  </si>
  <si>
    <r>
      <rPr>
        <b/>
        <sz val="11"/>
        <color theme="5" tint="0.39997558519241921"/>
        <rFont val="Arial"/>
        <family val="2"/>
      </rPr>
      <t>DAMAS 20 AL MAXIMO INDEX</t>
    </r>
    <r>
      <rPr>
        <b/>
        <sz val="11"/>
        <color theme="3" tint="0.39997558519241921"/>
        <rFont val="Arial"/>
        <family val="2"/>
      </rPr>
      <t xml:space="preserve"> Y CABALLEROS 10 AL MAXIMO INDEX</t>
    </r>
  </si>
  <si>
    <t>COX NORBERTO</t>
  </si>
  <si>
    <t>VILORIA ROBERTO</t>
  </si>
  <si>
    <t>VALLONE DANIEL</t>
  </si>
  <si>
    <t>RODRIGUEZ DARIO</t>
  </si>
  <si>
    <t>PONCE DE LEON OMA</t>
  </si>
  <si>
    <t>SCATARELLI DANIEL</t>
  </si>
  <si>
    <t>MUGUERZA CARLOS</t>
  </si>
  <si>
    <t>RESERVADO</t>
  </si>
  <si>
    <t>ALVAREZ GONZALO</t>
  </si>
  <si>
    <t>BAIMLER MIGUEL</t>
  </si>
  <si>
    <t>DAMAS CATEGORIA UNICA SABADO</t>
  </si>
  <si>
    <t>DAMAS CATEGORIA 20 AL MAXIMO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</si>
</sst>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39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theme="1"/>
      <name val="Arial1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b/>
      <sz val="15"/>
      <color rgb="FF008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4" fillId="0" borderId="0"/>
    <xf numFmtId="0" fontId="16" fillId="0" borderId="0"/>
  </cellStyleXfs>
  <cellXfs count="1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/>
    <xf numFmtId="0" fontId="5" fillId="0" borderId="18" xfId="0" applyFont="1" applyFill="1" applyBorder="1"/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19" fillId="0" borderId="23" xfId="1" applyNumberFormat="1" applyFont="1" applyBorder="1" applyAlignment="1">
      <alignment horizontal="center"/>
    </xf>
    <xf numFmtId="166" fontId="20" fillId="0" borderId="24" xfId="1" applyNumberFormat="1" applyFont="1" applyBorder="1" applyAlignment="1">
      <alignment horizontal="center"/>
    </xf>
    <xf numFmtId="166" fontId="19" fillId="0" borderId="24" xfId="1" applyNumberFormat="1" applyFont="1" applyBorder="1" applyAlignment="1">
      <alignment horizontal="center"/>
    </xf>
    <xf numFmtId="166" fontId="22" fillId="0" borderId="2" xfId="1" applyNumberFormat="1" applyFont="1" applyFill="1" applyBorder="1" applyAlignment="1">
      <alignment horizontal="center"/>
    </xf>
    <xf numFmtId="166" fontId="23" fillId="0" borderId="2" xfId="1" applyNumberFormat="1" applyFont="1" applyFill="1" applyBorder="1" applyAlignment="1">
      <alignment horizontal="center"/>
    </xf>
    <xf numFmtId="166" fontId="17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66" fontId="21" fillId="0" borderId="10" xfId="1" applyNumberFormat="1" applyFont="1" applyFill="1" applyBorder="1" applyAlignment="1">
      <alignment horizontal="center"/>
    </xf>
    <xf numFmtId="166" fontId="19" fillId="0" borderId="25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6" fillId="0" borderId="0" xfId="0" applyFont="1" applyFill="1"/>
    <xf numFmtId="0" fontId="27" fillId="0" borderId="16" xfId="0" applyNumberFormat="1" applyFont="1" applyFill="1" applyBorder="1" applyAlignment="1">
      <alignment horizontal="center"/>
    </xf>
    <xf numFmtId="14" fontId="18" fillId="6" borderId="16" xfId="0" applyNumberFormat="1" applyFont="1" applyFill="1" applyBorder="1"/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5" fontId="11" fillId="0" borderId="28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30" fillId="0" borderId="0" xfId="0" applyFont="1"/>
    <xf numFmtId="0" fontId="33" fillId="0" borderId="0" xfId="0" applyFont="1"/>
    <xf numFmtId="20" fontId="13" fillId="0" borderId="32" xfId="0" applyNumberFormat="1" applyFont="1" applyBorder="1" applyAlignment="1">
      <alignment horizontal="center"/>
    </xf>
    <xf numFmtId="0" fontId="16" fillId="0" borderId="33" xfId="0" applyFont="1" applyBorder="1"/>
    <xf numFmtId="0" fontId="16" fillId="0" borderId="34" xfId="0" applyFont="1" applyBorder="1"/>
    <xf numFmtId="0" fontId="16" fillId="0" borderId="35" xfId="0" applyFont="1" applyBorder="1"/>
    <xf numFmtId="0" fontId="16" fillId="0" borderId="18" xfId="0" applyFont="1" applyBorder="1"/>
    <xf numFmtId="0" fontId="16" fillId="0" borderId="16" xfId="0" applyFont="1" applyBorder="1"/>
    <xf numFmtId="0" fontId="16" fillId="0" borderId="36" xfId="0" applyFont="1" applyBorder="1"/>
    <xf numFmtId="0" fontId="16" fillId="0" borderId="11" xfId="0" applyFont="1" applyBorder="1"/>
    <xf numFmtId="0" fontId="16" fillId="0" borderId="38" xfId="0" applyFont="1" applyBorder="1"/>
    <xf numFmtId="0" fontId="16" fillId="0" borderId="39" xfId="0" applyFont="1" applyBorder="1"/>
    <xf numFmtId="0" fontId="37" fillId="1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8" fillId="5" borderId="36" xfId="0" applyFont="1" applyFill="1" applyBorder="1"/>
    <xf numFmtId="0" fontId="38" fillId="5" borderId="16" xfId="0" applyFont="1" applyFill="1" applyBorder="1"/>
    <xf numFmtId="0" fontId="18" fillId="5" borderId="18" xfId="0" applyFont="1" applyFill="1" applyBorder="1"/>
    <xf numFmtId="166" fontId="17" fillId="0" borderId="2" xfId="1" quotePrefix="1" applyNumberFormat="1" applyFont="1" applyFill="1" applyBorder="1" applyAlignment="1">
      <alignment horizontal="center"/>
    </xf>
    <xf numFmtId="166" fontId="23" fillId="0" borderId="2" xfId="1" quotePrefix="1" applyNumberFormat="1" applyFont="1" applyFill="1" applyBorder="1" applyAlignment="1">
      <alignment horizontal="center"/>
    </xf>
    <xf numFmtId="166" fontId="21" fillId="0" borderId="10" xfId="1" quotePrefix="1" applyNumberFormat="1" applyFont="1" applyFill="1" applyBorder="1" applyAlignment="1">
      <alignment horizontal="center"/>
    </xf>
    <xf numFmtId="20" fontId="13" fillId="5" borderId="3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0" fontId="13" fillId="5" borderId="37" xfId="0" applyNumberFormat="1" applyFont="1" applyFill="1" applyBorder="1" applyAlignment="1">
      <alignment horizontal="center"/>
    </xf>
    <xf numFmtId="166" fontId="28" fillId="5" borderId="1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18" xfId="0" applyFont="1" applyBorder="1"/>
    <xf numFmtId="166" fontId="22" fillId="0" borderId="2" xfId="1" applyNumberFormat="1" applyFont="1" applyBorder="1" applyAlignment="1">
      <alignment horizontal="center"/>
    </xf>
    <xf numFmtId="166" fontId="23" fillId="0" borderId="2" xfId="1" applyNumberFormat="1" applyFont="1" applyBorder="1" applyAlignment="1">
      <alignment horizontal="center"/>
    </xf>
    <xf numFmtId="166" fontId="17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21" fillId="0" borderId="10" xfId="1" applyNumberFormat="1" applyFont="1" applyBorder="1" applyAlignment="1">
      <alignment horizontal="center"/>
    </xf>
    <xf numFmtId="165" fontId="11" fillId="0" borderId="28" xfId="0" applyNumberFormat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166" fontId="21" fillId="0" borderId="10" xfId="1" quotePrefix="1" applyNumberFormat="1" applyFont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5" fillId="0" borderId="18" xfId="2" applyFont="1" applyFill="1" applyBorder="1"/>
    <xf numFmtId="166" fontId="22" fillId="0" borderId="2" xfId="1" applyNumberFormat="1" applyFont="1" applyFill="1" applyBorder="1" applyAlignment="1">
      <alignment horizontal="center"/>
    </xf>
    <xf numFmtId="166" fontId="23" fillId="0" borderId="2" xfId="1" applyNumberFormat="1" applyFont="1" applyFill="1" applyBorder="1" applyAlignment="1">
      <alignment horizontal="center"/>
    </xf>
    <xf numFmtId="166" fontId="17" fillId="0" borderId="2" xfId="1" applyNumberFormat="1" applyFont="1" applyFill="1" applyBorder="1" applyAlignment="1">
      <alignment horizontal="center"/>
    </xf>
    <xf numFmtId="166" fontId="21" fillId="0" borderId="10" xfId="1" applyNumberFormat="1" applyFont="1" applyFill="1" applyBorder="1" applyAlignment="1">
      <alignment horizontal="center"/>
    </xf>
    <xf numFmtId="165" fontId="11" fillId="0" borderId="28" xfId="2" applyNumberFormat="1" applyFont="1" applyFill="1" applyBorder="1" applyAlignment="1">
      <alignment horizontal="center"/>
    </xf>
    <xf numFmtId="166" fontId="21" fillId="0" borderId="10" xfId="1" quotePrefix="1" applyNumberFormat="1" applyFont="1" applyFill="1" applyBorder="1" applyAlignment="1">
      <alignment horizontal="center"/>
    </xf>
    <xf numFmtId="166" fontId="28" fillId="5" borderId="10" xfId="1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6" fillId="9" borderId="29" xfId="0" applyFont="1" applyFill="1" applyBorder="1" applyAlignment="1">
      <alignment horizontal="center"/>
    </xf>
    <xf numFmtId="0" fontId="36" fillId="9" borderId="30" xfId="0" applyFont="1" applyFill="1" applyBorder="1" applyAlignment="1">
      <alignment horizontal="center"/>
    </xf>
    <xf numFmtId="0" fontId="36" fillId="9" borderId="31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1" fillId="7" borderId="17" xfId="0" applyFont="1" applyFill="1" applyBorder="1" applyAlignment="1">
      <alignment horizontal="center" vertical="center"/>
    </xf>
    <xf numFmtId="0" fontId="31" fillId="7" borderId="19" xfId="0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/>
    </xf>
    <xf numFmtId="0" fontId="32" fillId="8" borderId="19" xfId="0" applyFont="1" applyFill="1" applyBorder="1" applyAlignment="1">
      <alignment horizontal="center"/>
    </xf>
    <xf numFmtId="0" fontId="32" fillId="8" borderId="3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6" fontId="17" fillId="0" borderId="2" xfId="1" quotePrefix="1" applyNumberFormat="1" applyFont="1" applyBorder="1" applyAlignment="1">
      <alignment horizontal="center"/>
    </xf>
    <xf numFmtId="166" fontId="23" fillId="0" borderId="2" xfId="1" quotePrefix="1" applyNumberFormat="1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16" fillId="0" borderId="0" xfId="0" applyFont="1"/>
    <xf numFmtId="0" fontId="36" fillId="9" borderId="17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3" xfId="0" applyFont="1" applyFill="1" applyBorder="1" applyAlignment="1">
      <alignment horizontal="center"/>
    </xf>
    <xf numFmtId="20" fontId="13" fillId="0" borderId="40" xfId="0" applyNumberFormat="1" applyFont="1" applyBorder="1" applyAlignment="1">
      <alignment horizontal="center"/>
    </xf>
    <xf numFmtId="0" fontId="16" fillId="0" borderId="8" xfId="0" applyFont="1" applyBorder="1"/>
    <xf numFmtId="0" fontId="16" fillId="0" borderId="2" xfId="0" applyFont="1" applyBorder="1"/>
    <xf numFmtId="0" fontId="16" fillId="0" borderId="10" xfId="0" applyFont="1" applyBorder="1"/>
    <xf numFmtId="0" fontId="38" fillId="5" borderId="18" xfId="0" applyFont="1" applyFill="1" applyBorder="1"/>
    <xf numFmtId="20" fontId="13" fillId="0" borderId="22" xfId="0" applyNumberFormat="1" applyFont="1" applyBorder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Normal 2" xfId="2" xr:uid="{5D8B23B1-6F1C-4292-8DD1-BAFF654B2C6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5"/>
  <sheetViews>
    <sheetView tabSelected="1" zoomScale="70" zoomScaleNormal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2" customWidth="1"/>
    <col min="9" max="9" width="12.85546875" style="27" hidden="1" customWidth="1"/>
    <col min="10" max="10" width="9.5703125" style="48" customWidth="1"/>
    <col min="11" max="11" width="11.42578125" style="27"/>
    <col min="12" max="16384" width="11.42578125" style="1"/>
  </cols>
  <sheetData>
    <row r="1" spans="1:21" ht="30.75">
      <c r="A1" s="126" t="s">
        <v>6</v>
      </c>
      <c r="B1" s="126"/>
      <c r="C1" s="126"/>
      <c r="D1" s="126"/>
      <c r="E1" s="126"/>
      <c r="F1" s="126"/>
      <c r="G1" s="126"/>
      <c r="H1" s="126"/>
      <c r="I1" s="1"/>
    </row>
    <row r="2" spans="1:21" ht="30.75">
      <c r="A2" s="126" t="s">
        <v>7</v>
      </c>
      <c r="B2" s="126"/>
      <c r="C2" s="126"/>
      <c r="D2" s="126"/>
      <c r="E2" s="126"/>
      <c r="F2" s="126"/>
      <c r="G2" s="126"/>
      <c r="H2" s="126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27" t="s">
        <v>31</v>
      </c>
      <c r="B4" s="127"/>
      <c r="C4" s="127"/>
      <c r="D4" s="127"/>
      <c r="E4" s="127"/>
      <c r="F4" s="127"/>
      <c r="G4" s="127"/>
      <c r="H4" s="127"/>
      <c r="I4" s="1"/>
    </row>
    <row r="5" spans="1:21" ht="25.5">
      <c r="A5" s="127" t="s">
        <v>32</v>
      </c>
      <c r="B5" s="127"/>
      <c r="C5" s="127"/>
      <c r="D5" s="127"/>
      <c r="E5" s="127"/>
      <c r="F5" s="127"/>
      <c r="G5" s="127"/>
      <c r="H5" s="127"/>
      <c r="I5" s="1"/>
    </row>
    <row r="6" spans="1:21" ht="26.25">
      <c r="A6" s="128" t="s">
        <v>33</v>
      </c>
      <c r="B6" s="128"/>
      <c r="C6" s="128"/>
      <c r="D6" s="128"/>
      <c r="E6" s="128"/>
      <c r="F6" s="128"/>
      <c r="G6" s="128"/>
      <c r="H6" s="128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29" t="s">
        <v>20</v>
      </c>
      <c r="B8" s="129"/>
      <c r="C8" s="129"/>
      <c r="D8" s="129"/>
      <c r="E8" s="129"/>
      <c r="F8" s="129"/>
      <c r="G8" s="129"/>
      <c r="H8" s="129"/>
      <c r="I8" s="1"/>
    </row>
    <row r="9" spans="1:21" ht="19.5">
      <c r="A9" s="130" t="s">
        <v>34</v>
      </c>
      <c r="B9" s="130"/>
      <c r="C9" s="130"/>
      <c r="D9" s="130"/>
      <c r="E9" s="130"/>
      <c r="F9" s="130"/>
      <c r="G9" s="130"/>
      <c r="H9" s="130"/>
      <c r="I9" s="1"/>
    </row>
    <row r="10" spans="1:21" ht="20.25" thickBot="1">
      <c r="A10" s="131"/>
      <c r="B10" s="131"/>
      <c r="C10" s="131"/>
      <c r="D10" s="131"/>
      <c r="E10" s="131"/>
      <c r="F10" s="131"/>
      <c r="G10" s="131"/>
      <c r="H10" s="131"/>
      <c r="I10" s="1"/>
    </row>
    <row r="11" spans="1:21" ht="20.25" thickBot="1">
      <c r="A11" s="123" t="s">
        <v>14</v>
      </c>
      <c r="B11" s="124"/>
      <c r="C11" s="124"/>
      <c r="D11" s="124"/>
      <c r="E11" s="124"/>
      <c r="F11" s="124"/>
      <c r="G11" s="124"/>
      <c r="H11" s="125"/>
      <c r="I11" s="1"/>
      <c r="K11" s="55" t="s">
        <v>22</v>
      </c>
    </row>
    <row r="12" spans="1:2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54" t="s">
        <v>21</v>
      </c>
      <c r="J12" s="47"/>
      <c r="K12" s="55" t="s">
        <v>25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34" t="s">
        <v>104</v>
      </c>
      <c r="B13" s="42" t="s">
        <v>36</v>
      </c>
      <c r="C13" s="43">
        <v>8.3000000000000007</v>
      </c>
      <c r="D13" s="44">
        <v>10</v>
      </c>
      <c r="E13" s="43">
        <v>35</v>
      </c>
      <c r="F13" s="43">
        <v>39</v>
      </c>
      <c r="G13" s="31">
        <f t="shared" ref="G13:G44" si="0">SUM(E13+F13)</f>
        <v>74</v>
      </c>
      <c r="H13" s="59">
        <f t="shared" ref="H13:H44" si="1">(G13-D13)</f>
        <v>64</v>
      </c>
      <c r="I13" s="73"/>
      <c r="J13" s="69" t="s">
        <v>18</v>
      </c>
      <c r="K13" s="56">
        <f t="shared" ref="K13:K67" si="2">(F13-D13*0.5)</f>
        <v>34</v>
      </c>
    </row>
    <row r="14" spans="1:21" ht="19.5">
      <c r="A14" s="34" t="s">
        <v>51</v>
      </c>
      <c r="B14" s="42" t="s">
        <v>52</v>
      </c>
      <c r="C14" s="43">
        <v>0.8</v>
      </c>
      <c r="D14" s="44">
        <v>2</v>
      </c>
      <c r="E14" s="43">
        <v>35</v>
      </c>
      <c r="F14" s="43">
        <v>37</v>
      </c>
      <c r="G14" s="101">
        <f t="shared" si="0"/>
        <v>72</v>
      </c>
      <c r="H14" s="59">
        <f t="shared" si="1"/>
        <v>70</v>
      </c>
      <c r="I14" s="73"/>
      <c r="J14" s="69" t="s">
        <v>30</v>
      </c>
      <c r="K14" s="56">
        <f t="shared" si="2"/>
        <v>36</v>
      </c>
    </row>
    <row r="15" spans="1:21">
      <c r="A15" s="34" t="s">
        <v>88</v>
      </c>
      <c r="B15" s="42" t="s">
        <v>52</v>
      </c>
      <c r="C15" s="43">
        <v>6.7</v>
      </c>
      <c r="D15" s="44">
        <v>9</v>
      </c>
      <c r="E15" s="43">
        <v>41</v>
      </c>
      <c r="F15" s="43">
        <v>38</v>
      </c>
      <c r="G15" s="31">
        <f t="shared" si="0"/>
        <v>79</v>
      </c>
      <c r="H15" s="59">
        <f t="shared" si="1"/>
        <v>70</v>
      </c>
      <c r="I15" s="73"/>
      <c r="K15" s="56">
        <f t="shared" si="2"/>
        <v>33.5</v>
      </c>
    </row>
    <row r="16" spans="1:21">
      <c r="A16" s="34" t="s">
        <v>86</v>
      </c>
      <c r="B16" s="42" t="s">
        <v>39</v>
      </c>
      <c r="C16" s="43">
        <v>5.8</v>
      </c>
      <c r="D16" s="44">
        <v>8</v>
      </c>
      <c r="E16" s="43">
        <v>38</v>
      </c>
      <c r="F16" s="43">
        <v>41</v>
      </c>
      <c r="G16" s="31">
        <f t="shared" si="0"/>
        <v>79</v>
      </c>
      <c r="H16" s="59">
        <f t="shared" si="1"/>
        <v>71</v>
      </c>
      <c r="I16" s="73"/>
      <c r="K16" s="56">
        <f t="shared" si="2"/>
        <v>37</v>
      </c>
    </row>
    <row r="17" spans="1:11">
      <c r="A17" s="34" t="s">
        <v>72</v>
      </c>
      <c r="B17" s="42" t="s">
        <v>47</v>
      </c>
      <c r="C17" s="43">
        <v>3.5</v>
      </c>
      <c r="D17" s="44">
        <v>5</v>
      </c>
      <c r="E17" s="43">
        <v>41</v>
      </c>
      <c r="F17" s="43">
        <v>36</v>
      </c>
      <c r="G17" s="31">
        <f t="shared" si="0"/>
        <v>77</v>
      </c>
      <c r="H17" s="59">
        <f t="shared" si="1"/>
        <v>72</v>
      </c>
      <c r="I17" s="73"/>
      <c r="K17" s="56">
        <f t="shared" si="2"/>
        <v>33.5</v>
      </c>
    </row>
    <row r="18" spans="1:11" ht="19.5">
      <c r="A18" s="34" t="s">
        <v>38</v>
      </c>
      <c r="B18" s="42" t="s">
        <v>39</v>
      </c>
      <c r="C18" s="43">
        <v>-1.5</v>
      </c>
      <c r="D18" s="44">
        <v>-1</v>
      </c>
      <c r="E18" s="43">
        <v>38</v>
      </c>
      <c r="F18" s="43">
        <v>34</v>
      </c>
      <c r="G18" s="101">
        <f t="shared" si="0"/>
        <v>72</v>
      </c>
      <c r="H18" s="59">
        <f t="shared" si="1"/>
        <v>73</v>
      </c>
      <c r="I18" s="73"/>
      <c r="J18" s="69" t="s">
        <v>29</v>
      </c>
      <c r="K18" s="56">
        <f t="shared" si="2"/>
        <v>34.5</v>
      </c>
    </row>
    <row r="19" spans="1:11">
      <c r="A19" s="34" t="s">
        <v>60</v>
      </c>
      <c r="B19" s="42" t="s">
        <v>39</v>
      </c>
      <c r="C19" s="43">
        <v>2.6</v>
      </c>
      <c r="D19" s="44">
        <v>4</v>
      </c>
      <c r="E19" s="43">
        <v>40</v>
      </c>
      <c r="F19" s="43">
        <v>37</v>
      </c>
      <c r="G19" s="31">
        <f t="shared" si="0"/>
        <v>77</v>
      </c>
      <c r="H19" s="59">
        <f t="shared" si="1"/>
        <v>73</v>
      </c>
      <c r="I19" s="73"/>
      <c r="K19" s="56">
        <f t="shared" si="2"/>
        <v>35</v>
      </c>
    </row>
    <row r="20" spans="1:11">
      <c r="A20" s="34" t="s">
        <v>97</v>
      </c>
      <c r="B20" s="42" t="s">
        <v>39</v>
      </c>
      <c r="C20" s="43">
        <v>7.5</v>
      </c>
      <c r="D20" s="44">
        <v>9</v>
      </c>
      <c r="E20" s="43">
        <v>41</v>
      </c>
      <c r="F20" s="43">
        <v>41</v>
      </c>
      <c r="G20" s="31">
        <f t="shared" si="0"/>
        <v>82</v>
      </c>
      <c r="H20" s="59">
        <f t="shared" si="1"/>
        <v>73</v>
      </c>
      <c r="I20" s="73"/>
      <c r="K20" s="56">
        <f t="shared" si="2"/>
        <v>36.5</v>
      </c>
    </row>
    <row r="21" spans="1:11">
      <c r="A21" s="34" t="s">
        <v>49</v>
      </c>
      <c r="B21" s="42" t="s">
        <v>26</v>
      </c>
      <c r="C21" s="43">
        <v>0.4</v>
      </c>
      <c r="D21" s="44">
        <v>1</v>
      </c>
      <c r="E21" s="43">
        <v>42</v>
      </c>
      <c r="F21" s="43">
        <v>33</v>
      </c>
      <c r="G21" s="31">
        <f t="shared" si="0"/>
        <v>75</v>
      </c>
      <c r="H21" s="59">
        <f t="shared" si="1"/>
        <v>74</v>
      </c>
      <c r="I21" s="73"/>
      <c r="K21" s="56">
        <f t="shared" si="2"/>
        <v>32.5</v>
      </c>
    </row>
    <row r="22" spans="1:11">
      <c r="A22" s="34" t="s">
        <v>69</v>
      </c>
      <c r="B22" s="42" t="s">
        <v>70</v>
      </c>
      <c r="C22" s="43">
        <v>3.3</v>
      </c>
      <c r="D22" s="44">
        <v>5</v>
      </c>
      <c r="E22" s="43">
        <v>41</v>
      </c>
      <c r="F22" s="43">
        <v>38</v>
      </c>
      <c r="G22" s="31">
        <f t="shared" si="0"/>
        <v>79</v>
      </c>
      <c r="H22" s="59">
        <f t="shared" si="1"/>
        <v>74</v>
      </c>
      <c r="I22" s="73"/>
      <c r="K22" s="56">
        <f t="shared" si="2"/>
        <v>35.5</v>
      </c>
    </row>
    <row r="23" spans="1:11">
      <c r="A23" s="34" t="s">
        <v>101</v>
      </c>
      <c r="B23" s="42" t="s">
        <v>41</v>
      </c>
      <c r="C23" s="43">
        <v>7.7</v>
      </c>
      <c r="D23" s="44">
        <v>10</v>
      </c>
      <c r="E23" s="43">
        <v>39</v>
      </c>
      <c r="F23" s="43">
        <v>45</v>
      </c>
      <c r="G23" s="31">
        <f t="shared" si="0"/>
        <v>84</v>
      </c>
      <c r="H23" s="59">
        <f t="shared" si="1"/>
        <v>74</v>
      </c>
      <c r="I23" s="73"/>
      <c r="K23" s="56">
        <f t="shared" si="2"/>
        <v>40</v>
      </c>
    </row>
    <row r="24" spans="1:11">
      <c r="A24" s="34" t="s">
        <v>45</v>
      </c>
      <c r="B24" s="42" t="s">
        <v>36</v>
      </c>
      <c r="C24" s="43">
        <v>0.1</v>
      </c>
      <c r="D24" s="44">
        <v>1</v>
      </c>
      <c r="E24" s="43">
        <v>37</v>
      </c>
      <c r="F24" s="43">
        <v>39</v>
      </c>
      <c r="G24" s="31">
        <f t="shared" si="0"/>
        <v>76</v>
      </c>
      <c r="H24" s="59">
        <f t="shared" si="1"/>
        <v>75</v>
      </c>
      <c r="I24" s="73"/>
      <c r="K24" s="56">
        <f t="shared" si="2"/>
        <v>38.5</v>
      </c>
    </row>
    <row r="25" spans="1:11">
      <c r="A25" s="34" t="s">
        <v>74</v>
      </c>
      <c r="B25" s="42" t="s">
        <v>26</v>
      </c>
      <c r="C25" s="43">
        <v>3.8</v>
      </c>
      <c r="D25" s="44">
        <v>5</v>
      </c>
      <c r="E25" s="43">
        <v>38</v>
      </c>
      <c r="F25" s="43">
        <v>42</v>
      </c>
      <c r="G25" s="31">
        <f t="shared" si="0"/>
        <v>80</v>
      </c>
      <c r="H25" s="59">
        <f t="shared" si="1"/>
        <v>75</v>
      </c>
      <c r="I25" s="73"/>
      <c r="K25" s="56">
        <f t="shared" si="2"/>
        <v>39.5</v>
      </c>
    </row>
    <row r="26" spans="1:11">
      <c r="A26" s="34" t="s">
        <v>84</v>
      </c>
      <c r="B26" s="42" t="s">
        <v>70</v>
      </c>
      <c r="C26" s="43">
        <v>5.5</v>
      </c>
      <c r="D26" s="44">
        <v>7</v>
      </c>
      <c r="E26" s="43">
        <v>40</v>
      </c>
      <c r="F26" s="43">
        <v>42</v>
      </c>
      <c r="G26" s="31">
        <f t="shared" si="0"/>
        <v>82</v>
      </c>
      <c r="H26" s="59">
        <f t="shared" si="1"/>
        <v>75</v>
      </c>
      <c r="I26" s="73"/>
      <c r="K26" s="56">
        <f t="shared" si="2"/>
        <v>38.5</v>
      </c>
    </row>
    <row r="27" spans="1:11">
      <c r="A27" s="34" t="s">
        <v>83</v>
      </c>
      <c r="B27" s="42" t="s">
        <v>59</v>
      </c>
      <c r="C27" s="43">
        <v>5.5</v>
      </c>
      <c r="D27" s="44">
        <v>7</v>
      </c>
      <c r="E27" s="43">
        <v>40</v>
      </c>
      <c r="F27" s="43">
        <v>42</v>
      </c>
      <c r="G27" s="31">
        <f t="shared" si="0"/>
        <v>82</v>
      </c>
      <c r="H27" s="59">
        <f t="shared" si="1"/>
        <v>75</v>
      </c>
      <c r="I27" s="73"/>
      <c r="K27" s="56">
        <f t="shared" si="2"/>
        <v>38.5</v>
      </c>
    </row>
    <row r="28" spans="1:11">
      <c r="A28" s="34" t="s">
        <v>98</v>
      </c>
      <c r="B28" s="42" t="s">
        <v>26</v>
      </c>
      <c r="C28" s="43">
        <v>7.5</v>
      </c>
      <c r="D28" s="44">
        <v>9</v>
      </c>
      <c r="E28" s="43">
        <v>41</v>
      </c>
      <c r="F28" s="43">
        <v>43</v>
      </c>
      <c r="G28" s="31">
        <f t="shared" si="0"/>
        <v>84</v>
      </c>
      <c r="H28" s="59">
        <f t="shared" si="1"/>
        <v>75</v>
      </c>
      <c r="I28" s="73"/>
      <c r="K28" s="56">
        <f t="shared" si="2"/>
        <v>38.5</v>
      </c>
    </row>
    <row r="29" spans="1:11">
      <c r="A29" s="34" t="s">
        <v>100</v>
      </c>
      <c r="B29" s="42" t="s">
        <v>62</v>
      </c>
      <c r="C29" s="43">
        <v>7.6</v>
      </c>
      <c r="D29" s="44">
        <v>10</v>
      </c>
      <c r="E29" s="43">
        <v>41</v>
      </c>
      <c r="F29" s="43">
        <v>44</v>
      </c>
      <c r="G29" s="31">
        <f t="shared" si="0"/>
        <v>85</v>
      </c>
      <c r="H29" s="59">
        <f t="shared" si="1"/>
        <v>75</v>
      </c>
      <c r="I29" s="73"/>
      <c r="K29" s="56">
        <f t="shared" si="2"/>
        <v>39</v>
      </c>
    </row>
    <row r="30" spans="1:11">
      <c r="A30" s="34" t="s">
        <v>37</v>
      </c>
      <c r="B30" s="42" t="s">
        <v>26</v>
      </c>
      <c r="C30" s="43">
        <v>-1.6</v>
      </c>
      <c r="D30" s="44">
        <v>-1</v>
      </c>
      <c r="E30" s="43">
        <v>37</v>
      </c>
      <c r="F30" s="43">
        <v>38</v>
      </c>
      <c r="G30" s="31">
        <f t="shared" si="0"/>
        <v>75</v>
      </c>
      <c r="H30" s="59">
        <f t="shared" si="1"/>
        <v>76</v>
      </c>
      <c r="I30" s="73"/>
      <c r="K30" s="56">
        <f t="shared" si="2"/>
        <v>38.5</v>
      </c>
    </row>
    <row r="31" spans="1:11">
      <c r="A31" s="34" t="s">
        <v>71</v>
      </c>
      <c r="B31" s="42" t="s">
        <v>70</v>
      </c>
      <c r="C31" s="43">
        <v>3.5</v>
      </c>
      <c r="D31" s="44">
        <v>5</v>
      </c>
      <c r="E31" s="43">
        <v>42</v>
      </c>
      <c r="F31" s="43">
        <v>39</v>
      </c>
      <c r="G31" s="31">
        <f t="shared" si="0"/>
        <v>81</v>
      </c>
      <c r="H31" s="59">
        <f t="shared" si="1"/>
        <v>76</v>
      </c>
      <c r="I31" s="73"/>
      <c r="K31" s="56">
        <f t="shared" si="2"/>
        <v>36.5</v>
      </c>
    </row>
    <row r="32" spans="1:11">
      <c r="A32" s="34" t="s">
        <v>40</v>
      </c>
      <c r="B32" s="42" t="s">
        <v>41</v>
      </c>
      <c r="C32" s="43">
        <v>-0.7</v>
      </c>
      <c r="D32" s="44">
        <v>0</v>
      </c>
      <c r="E32" s="43">
        <v>40</v>
      </c>
      <c r="F32" s="43">
        <v>37</v>
      </c>
      <c r="G32" s="31">
        <f t="shared" si="0"/>
        <v>77</v>
      </c>
      <c r="H32" s="59">
        <f t="shared" si="1"/>
        <v>77</v>
      </c>
      <c r="I32" s="73"/>
      <c r="K32" s="56">
        <f t="shared" si="2"/>
        <v>37</v>
      </c>
    </row>
    <row r="33" spans="1:11">
      <c r="A33" s="34" t="s">
        <v>58</v>
      </c>
      <c r="B33" s="42" t="s">
        <v>59</v>
      </c>
      <c r="C33" s="43">
        <v>2.2000000000000002</v>
      </c>
      <c r="D33" s="44">
        <v>3</v>
      </c>
      <c r="E33" s="43">
        <v>42</v>
      </c>
      <c r="F33" s="43">
        <v>38</v>
      </c>
      <c r="G33" s="31">
        <f t="shared" si="0"/>
        <v>80</v>
      </c>
      <c r="H33" s="59">
        <f t="shared" si="1"/>
        <v>77</v>
      </c>
      <c r="I33" s="73"/>
      <c r="K33" s="56">
        <f t="shared" si="2"/>
        <v>36.5</v>
      </c>
    </row>
    <row r="34" spans="1:11">
      <c r="A34" s="34" t="s">
        <v>66</v>
      </c>
      <c r="B34" s="42" t="s">
        <v>39</v>
      </c>
      <c r="C34" s="43">
        <v>3</v>
      </c>
      <c r="D34" s="44">
        <v>4</v>
      </c>
      <c r="E34" s="43">
        <v>41</v>
      </c>
      <c r="F34" s="43">
        <v>40</v>
      </c>
      <c r="G34" s="31">
        <f t="shared" si="0"/>
        <v>81</v>
      </c>
      <c r="H34" s="59">
        <f t="shared" si="1"/>
        <v>77</v>
      </c>
      <c r="I34" s="73"/>
      <c r="K34" s="56">
        <f t="shared" si="2"/>
        <v>38</v>
      </c>
    </row>
    <row r="35" spans="1:11">
      <c r="A35" s="34" t="s">
        <v>54</v>
      </c>
      <c r="B35" s="42" t="s">
        <v>36</v>
      </c>
      <c r="C35" s="43">
        <v>1.1000000000000001</v>
      </c>
      <c r="D35" s="44">
        <v>2</v>
      </c>
      <c r="E35" s="43">
        <v>38</v>
      </c>
      <c r="F35" s="43">
        <v>41</v>
      </c>
      <c r="G35" s="31">
        <f t="shared" si="0"/>
        <v>79</v>
      </c>
      <c r="H35" s="59">
        <f t="shared" si="1"/>
        <v>77</v>
      </c>
      <c r="I35" s="73"/>
      <c r="K35" s="56">
        <f t="shared" si="2"/>
        <v>40</v>
      </c>
    </row>
    <row r="36" spans="1:11">
      <c r="A36" s="34" t="s">
        <v>81</v>
      </c>
      <c r="B36" s="42" t="s">
        <v>62</v>
      </c>
      <c r="C36" s="43">
        <v>5.0999999999999996</v>
      </c>
      <c r="D36" s="44">
        <v>7</v>
      </c>
      <c r="E36" s="43">
        <v>40</v>
      </c>
      <c r="F36" s="43">
        <v>44</v>
      </c>
      <c r="G36" s="31">
        <f t="shared" si="0"/>
        <v>84</v>
      </c>
      <c r="H36" s="59">
        <f t="shared" si="1"/>
        <v>77</v>
      </c>
      <c r="I36" s="73"/>
      <c r="K36" s="56">
        <f t="shared" si="2"/>
        <v>40.5</v>
      </c>
    </row>
    <row r="37" spans="1:11">
      <c r="A37" s="34" t="s">
        <v>87</v>
      </c>
      <c r="B37" s="42" t="s">
        <v>70</v>
      </c>
      <c r="C37" s="43">
        <v>6.1</v>
      </c>
      <c r="D37" s="44">
        <v>8</v>
      </c>
      <c r="E37" s="43">
        <v>41</v>
      </c>
      <c r="F37" s="43">
        <v>44</v>
      </c>
      <c r="G37" s="31">
        <f t="shared" si="0"/>
        <v>85</v>
      </c>
      <c r="H37" s="59">
        <f t="shared" si="1"/>
        <v>77</v>
      </c>
      <c r="I37" s="73"/>
      <c r="K37" s="56">
        <f t="shared" si="2"/>
        <v>40</v>
      </c>
    </row>
    <row r="38" spans="1:11">
      <c r="A38" s="34" t="s">
        <v>85</v>
      </c>
      <c r="B38" s="42" t="s">
        <v>26</v>
      </c>
      <c r="C38" s="43">
        <v>5.8</v>
      </c>
      <c r="D38" s="44">
        <v>8</v>
      </c>
      <c r="E38" s="43">
        <v>36</v>
      </c>
      <c r="F38" s="43">
        <v>49</v>
      </c>
      <c r="G38" s="31">
        <f t="shared" si="0"/>
        <v>85</v>
      </c>
      <c r="H38" s="59">
        <f t="shared" si="1"/>
        <v>77</v>
      </c>
      <c r="I38" s="73"/>
      <c r="K38" s="56">
        <f t="shared" si="2"/>
        <v>45</v>
      </c>
    </row>
    <row r="39" spans="1:11">
      <c r="A39" s="34" t="s">
        <v>50</v>
      </c>
      <c r="B39" s="42" t="s">
        <v>26</v>
      </c>
      <c r="C39" s="43">
        <v>0.4</v>
      </c>
      <c r="D39" s="44">
        <v>1</v>
      </c>
      <c r="E39" s="43">
        <v>41</v>
      </c>
      <c r="F39" s="43">
        <v>38</v>
      </c>
      <c r="G39" s="31">
        <f t="shared" si="0"/>
        <v>79</v>
      </c>
      <c r="H39" s="59">
        <f t="shared" si="1"/>
        <v>78</v>
      </c>
      <c r="I39" s="73"/>
      <c r="K39" s="56">
        <f t="shared" si="2"/>
        <v>37.5</v>
      </c>
    </row>
    <row r="40" spans="1:11">
      <c r="A40" s="34" t="s">
        <v>35</v>
      </c>
      <c r="B40" s="42" t="s">
        <v>36</v>
      </c>
      <c r="C40" s="43">
        <v>-1.6</v>
      </c>
      <c r="D40" s="44">
        <v>-1</v>
      </c>
      <c r="E40" s="43">
        <v>38</v>
      </c>
      <c r="F40" s="43">
        <v>39</v>
      </c>
      <c r="G40" s="31">
        <f t="shared" si="0"/>
        <v>77</v>
      </c>
      <c r="H40" s="59">
        <f t="shared" si="1"/>
        <v>78</v>
      </c>
      <c r="I40" s="73"/>
      <c r="K40" s="56">
        <f t="shared" si="2"/>
        <v>39.5</v>
      </c>
    </row>
    <row r="41" spans="1:11">
      <c r="A41" s="34" t="s">
        <v>56</v>
      </c>
      <c r="B41" s="42" t="s">
        <v>39</v>
      </c>
      <c r="C41" s="43">
        <v>2.1</v>
      </c>
      <c r="D41" s="44">
        <v>3</v>
      </c>
      <c r="E41" s="43">
        <v>41</v>
      </c>
      <c r="F41" s="43">
        <v>40</v>
      </c>
      <c r="G41" s="31">
        <f t="shared" si="0"/>
        <v>81</v>
      </c>
      <c r="H41" s="59">
        <f t="shared" si="1"/>
        <v>78</v>
      </c>
      <c r="I41" s="73"/>
      <c r="K41" s="56">
        <f t="shared" si="2"/>
        <v>38.5</v>
      </c>
    </row>
    <row r="42" spans="1:11">
      <c r="A42" s="34" t="s">
        <v>80</v>
      </c>
      <c r="B42" s="42" t="s">
        <v>26</v>
      </c>
      <c r="C42" s="43">
        <v>5</v>
      </c>
      <c r="D42" s="44">
        <v>7</v>
      </c>
      <c r="E42" s="43">
        <v>45</v>
      </c>
      <c r="F42" s="43">
        <v>40</v>
      </c>
      <c r="G42" s="31">
        <f t="shared" si="0"/>
        <v>85</v>
      </c>
      <c r="H42" s="59">
        <f t="shared" si="1"/>
        <v>78</v>
      </c>
      <c r="I42" s="73"/>
      <c r="K42" s="56">
        <f t="shared" si="2"/>
        <v>36.5</v>
      </c>
    </row>
    <row r="43" spans="1:11">
      <c r="A43" s="34" t="s">
        <v>107</v>
      </c>
      <c r="B43" s="42" t="s">
        <v>39</v>
      </c>
      <c r="C43" s="43">
        <v>9.4</v>
      </c>
      <c r="D43" s="44">
        <v>12</v>
      </c>
      <c r="E43" s="43">
        <v>47</v>
      </c>
      <c r="F43" s="43">
        <v>43</v>
      </c>
      <c r="G43" s="31">
        <f t="shared" si="0"/>
        <v>90</v>
      </c>
      <c r="H43" s="59">
        <f t="shared" si="1"/>
        <v>78</v>
      </c>
      <c r="I43" s="73"/>
      <c r="K43" s="56">
        <f t="shared" si="2"/>
        <v>37</v>
      </c>
    </row>
    <row r="44" spans="1:11">
      <c r="A44" s="34" t="s">
        <v>99</v>
      </c>
      <c r="B44" s="42" t="s">
        <v>70</v>
      </c>
      <c r="C44" s="43">
        <v>7.6</v>
      </c>
      <c r="D44" s="44">
        <v>10</v>
      </c>
      <c r="E44" s="43">
        <v>44</v>
      </c>
      <c r="F44" s="43">
        <v>44</v>
      </c>
      <c r="G44" s="31">
        <f t="shared" si="0"/>
        <v>88</v>
      </c>
      <c r="H44" s="59">
        <f t="shared" si="1"/>
        <v>78</v>
      </c>
      <c r="I44" s="73"/>
      <c r="K44" s="56">
        <f t="shared" si="2"/>
        <v>39</v>
      </c>
    </row>
    <row r="45" spans="1:11">
      <c r="A45" s="34" t="s">
        <v>43</v>
      </c>
      <c r="B45" s="42" t="s">
        <v>44</v>
      </c>
      <c r="C45" s="43">
        <v>-0.3</v>
      </c>
      <c r="D45" s="44">
        <v>1</v>
      </c>
      <c r="E45" s="43">
        <v>44</v>
      </c>
      <c r="F45" s="43">
        <v>36</v>
      </c>
      <c r="G45" s="31">
        <f t="shared" ref="G45:G66" si="3">SUM(E45+F45)</f>
        <v>80</v>
      </c>
      <c r="H45" s="59">
        <f t="shared" ref="H45:H67" si="4">(G45-D45)</f>
        <v>79</v>
      </c>
      <c r="I45" s="73"/>
      <c r="K45" s="56">
        <f t="shared" si="2"/>
        <v>35.5</v>
      </c>
    </row>
    <row r="46" spans="1:11">
      <c r="A46" s="34" t="s">
        <v>46</v>
      </c>
      <c r="B46" s="42" t="s">
        <v>47</v>
      </c>
      <c r="C46" s="43">
        <v>0.1</v>
      </c>
      <c r="D46" s="44">
        <v>1</v>
      </c>
      <c r="E46" s="43">
        <v>43</v>
      </c>
      <c r="F46" s="43">
        <v>37</v>
      </c>
      <c r="G46" s="31">
        <f t="shared" si="3"/>
        <v>80</v>
      </c>
      <c r="H46" s="59">
        <f t="shared" si="4"/>
        <v>79</v>
      </c>
      <c r="I46" s="73"/>
      <c r="K46" s="56">
        <f t="shared" si="2"/>
        <v>36.5</v>
      </c>
    </row>
    <row r="47" spans="1:11">
      <c r="A47" s="34" t="s">
        <v>67</v>
      </c>
      <c r="B47" s="42" t="s">
        <v>26</v>
      </c>
      <c r="C47" s="43">
        <v>3</v>
      </c>
      <c r="D47" s="44">
        <v>4</v>
      </c>
      <c r="E47" s="43">
        <v>44</v>
      </c>
      <c r="F47" s="43">
        <v>39</v>
      </c>
      <c r="G47" s="31">
        <f t="shared" si="3"/>
        <v>83</v>
      </c>
      <c r="H47" s="59">
        <f t="shared" si="4"/>
        <v>79</v>
      </c>
      <c r="I47" s="73"/>
      <c r="K47" s="56">
        <f t="shared" si="2"/>
        <v>37</v>
      </c>
    </row>
    <row r="48" spans="1:11">
      <c r="A48" s="34" t="s">
        <v>42</v>
      </c>
      <c r="B48" s="42" t="s">
        <v>26</v>
      </c>
      <c r="C48" s="43">
        <v>-0.4</v>
      </c>
      <c r="D48" s="44">
        <v>1</v>
      </c>
      <c r="E48" s="43">
        <v>38</v>
      </c>
      <c r="F48" s="43">
        <v>42</v>
      </c>
      <c r="G48" s="31">
        <f t="shared" si="3"/>
        <v>80</v>
      </c>
      <c r="H48" s="59">
        <f t="shared" si="4"/>
        <v>79</v>
      </c>
      <c r="I48" s="73"/>
      <c r="K48" s="56">
        <f t="shared" si="2"/>
        <v>41.5</v>
      </c>
    </row>
    <row r="49" spans="1:11">
      <c r="A49" s="34" t="s">
        <v>68</v>
      </c>
      <c r="B49" s="42" t="s">
        <v>36</v>
      </c>
      <c r="C49" s="43">
        <v>3.2</v>
      </c>
      <c r="D49" s="44">
        <v>5</v>
      </c>
      <c r="E49" s="43">
        <v>39</v>
      </c>
      <c r="F49" s="43">
        <v>45</v>
      </c>
      <c r="G49" s="31">
        <f t="shared" si="3"/>
        <v>84</v>
      </c>
      <c r="H49" s="59">
        <f t="shared" si="4"/>
        <v>79</v>
      </c>
      <c r="I49" s="73"/>
      <c r="K49" s="56">
        <f t="shared" si="2"/>
        <v>42.5</v>
      </c>
    </row>
    <row r="50" spans="1:11">
      <c r="A50" s="34" t="s">
        <v>105</v>
      </c>
      <c r="B50" s="42" t="s">
        <v>39</v>
      </c>
      <c r="C50" s="43">
        <v>8.6999999999999993</v>
      </c>
      <c r="D50" s="44">
        <v>11</v>
      </c>
      <c r="E50" s="43">
        <v>43</v>
      </c>
      <c r="F50" s="43">
        <v>47</v>
      </c>
      <c r="G50" s="31">
        <f t="shared" si="3"/>
        <v>90</v>
      </c>
      <c r="H50" s="59">
        <f t="shared" si="4"/>
        <v>79</v>
      </c>
      <c r="I50" s="73"/>
      <c r="K50" s="56">
        <f t="shared" si="2"/>
        <v>41.5</v>
      </c>
    </row>
    <row r="51" spans="1:11">
      <c r="A51" s="34" t="s">
        <v>82</v>
      </c>
      <c r="B51" s="42" t="s">
        <v>26</v>
      </c>
      <c r="C51" s="43">
        <v>5.5</v>
      </c>
      <c r="D51" s="44">
        <v>7</v>
      </c>
      <c r="E51" s="43">
        <v>49</v>
      </c>
      <c r="F51" s="43">
        <v>38</v>
      </c>
      <c r="G51" s="31">
        <f t="shared" si="3"/>
        <v>87</v>
      </c>
      <c r="H51" s="59">
        <f t="shared" si="4"/>
        <v>80</v>
      </c>
      <c r="I51" s="73"/>
      <c r="K51" s="56">
        <f t="shared" si="2"/>
        <v>34.5</v>
      </c>
    </row>
    <row r="52" spans="1:11">
      <c r="A52" s="34" t="s">
        <v>65</v>
      </c>
      <c r="B52" s="42" t="s">
        <v>39</v>
      </c>
      <c r="C52" s="43">
        <v>3</v>
      </c>
      <c r="D52" s="44">
        <v>4</v>
      </c>
      <c r="E52" s="43">
        <v>42</v>
      </c>
      <c r="F52" s="43">
        <v>42</v>
      </c>
      <c r="G52" s="31">
        <f t="shared" si="3"/>
        <v>84</v>
      </c>
      <c r="H52" s="59">
        <f t="shared" si="4"/>
        <v>80</v>
      </c>
      <c r="I52" s="73"/>
      <c r="K52" s="56">
        <f t="shared" si="2"/>
        <v>40</v>
      </c>
    </row>
    <row r="53" spans="1:11">
      <c r="A53" s="34" t="s">
        <v>61</v>
      </c>
      <c r="B53" s="42" t="s">
        <v>62</v>
      </c>
      <c r="C53" s="43">
        <v>2.7</v>
      </c>
      <c r="D53" s="44">
        <v>4</v>
      </c>
      <c r="E53" s="43">
        <v>40</v>
      </c>
      <c r="F53" s="43">
        <v>44</v>
      </c>
      <c r="G53" s="31">
        <f t="shared" si="3"/>
        <v>84</v>
      </c>
      <c r="H53" s="59">
        <f t="shared" si="4"/>
        <v>80</v>
      </c>
      <c r="I53" s="73"/>
      <c r="K53" s="56">
        <f t="shared" si="2"/>
        <v>42</v>
      </c>
    </row>
    <row r="54" spans="1:11">
      <c r="A54" s="34" t="s">
        <v>108</v>
      </c>
      <c r="B54" s="42" t="s">
        <v>41</v>
      </c>
      <c r="C54" s="43">
        <v>9.6</v>
      </c>
      <c r="D54" s="44">
        <v>12</v>
      </c>
      <c r="E54" s="43">
        <v>47</v>
      </c>
      <c r="F54" s="43">
        <v>45</v>
      </c>
      <c r="G54" s="31">
        <f t="shared" si="3"/>
        <v>92</v>
      </c>
      <c r="H54" s="59">
        <f t="shared" si="4"/>
        <v>80</v>
      </c>
      <c r="I54" s="73"/>
      <c r="K54" s="56">
        <f t="shared" si="2"/>
        <v>39</v>
      </c>
    </row>
    <row r="55" spans="1:11">
      <c r="A55" s="34" t="s">
        <v>76</v>
      </c>
      <c r="B55" s="42" t="s">
        <v>26</v>
      </c>
      <c r="C55" s="43">
        <v>4.2</v>
      </c>
      <c r="D55" s="44">
        <v>6</v>
      </c>
      <c r="E55" s="43">
        <v>46</v>
      </c>
      <c r="F55" s="43">
        <v>41</v>
      </c>
      <c r="G55" s="31">
        <f t="shared" si="3"/>
        <v>87</v>
      </c>
      <c r="H55" s="59">
        <f t="shared" si="4"/>
        <v>81</v>
      </c>
      <c r="I55" s="73"/>
      <c r="K55" s="56">
        <f t="shared" si="2"/>
        <v>38</v>
      </c>
    </row>
    <row r="56" spans="1:11">
      <c r="A56" s="34" t="s">
        <v>79</v>
      </c>
      <c r="B56" s="42" t="s">
        <v>70</v>
      </c>
      <c r="C56" s="43">
        <v>4.5999999999999996</v>
      </c>
      <c r="D56" s="44">
        <v>6</v>
      </c>
      <c r="E56" s="43">
        <v>44</v>
      </c>
      <c r="F56" s="43">
        <v>43</v>
      </c>
      <c r="G56" s="31">
        <f t="shared" si="3"/>
        <v>87</v>
      </c>
      <c r="H56" s="59">
        <f t="shared" si="4"/>
        <v>81</v>
      </c>
      <c r="I56" s="73"/>
      <c r="K56" s="56">
        <f t="shared" si="2"/>
        <v>40</v>
      </c>
    </row>
    <row r="57" spans="1:11">
      <c r="A57" s="34" t="s">
        <v>57</v>
      </c>
      <c r="B57" s="42" t="s">
        <v>26</v>
      </c>
      <c r="C57" s="43">
        <v>2.1</v>
      </c>
      <c r="D57" s="44">
        <v>3</v>
      </c>
      <c r="E57" s="43">
        <v>38</v>
      </c>
      <c r="F57" s="43">
        <v>46</v>
      </c>
      <c r="G57" s="31">
        <f t="shared" si="3"/>
        <v>84</v>
      </c>
      <c r="H57" s="59">
        <f t="shared" si="4"/>
        <v>81</v>
      </c>
      <c r="I57" s="73"/>
      <c r="K57" s="56">
        <f t="shared" si="2"/>
        <v>44.5</v>
      </c>
    </row>
    <row r="58" spans="1:11">
      <c r="A58" s="34" t="s">
        <v>73</v>
      </c>
      <c r="B58" s="42" t="s">
        <v>59</v>
      </c>
      <c r="C58" s="43">
        <v>3.7</v>
      </c>
      <c r="D58" s="44">
        <v>5</v>
      </c>
      <c r="E58" s="43">
        <v>40</v>
      </c>
      <c r="F58" s="43">
        <v>46</v>
      </c>
      <c r="G58" s="31">
        <f t="shared" si="3"/>
        <v>86</v>
      </c>
      <c r="H58" s="59">
        <f t="shared" si="4"/>
        <v>81</v>
      </c>
      <c r="I58" s="73"/>
      <c r="K58" s="56">
        <f t="shared" si="2"/>
        <v>43.5</v>
      </c>
    </row>
    <row r="59" spans="1:11">
      <c r="A59" s="34" t="s">
        <v>64</v>
      </c>
      <c r="B59" s="42" t="s">
        <v>26</v>
      </c>
      <c r="C59" s="43">
        <v>2.9</v>
      </c>
      <c r="D59" s="44">
        <v>4</v>
      </c>
      <c r="E59" s="43">
        <v>38</v>
      </c>
      <c r="F59" s="43">
        <v>47</v>
      </c>
      <c r="G59" s="31">
        <f t="shared" si="3"/>
        <v>85</v>
      </c>
      <c r="H59" s="59">
        <f t="shared" si="4"/>
        <v>81</v>
      </c>
      <c r="I59" s="73"/>
      <c r="K59" s="56">
        <f t="shared" si="2"/>
        <v>45</v>
      </c>
    </row>
    <row r="60" spans="1:11">
      <c r="A60" s="34" t="s">
        <v>53</v>
      </c>
      <c r="B60" s="42" t="s">
        <v>26</v>
      </c>
      <c r="C60" s="43">
        <v>1.1000000000000001</v>
      </c>
      <c r="D60" s="44">
        <v>2</v>
      </c>
      <c r="E60" s="43">
        <v>41</v>
      </c>
      <c r="F60" s="43">
        <v>43</v>
      </c>
      <c r="G60" s="31">
        <f t="shared" si="3"/>
        <v>84</v>
      </c>
      <c r="H60" s="59">
        <f t="shared" si="4"/>
        <v>82</v>
      </c>
      <c r="I60" s="73"/>
      <c r="K60" s="56">
        <f t="shared" si="2"/>
        <v>42</v>
      </c>
    </row>
    <row r="61" spans="1:11">
      <c r="A61" s="34" t="s">
        <v>91</v>
      </c>
      <c r="B61" s="42" t="s">
        <v>26</v>
      </c>
      <c r="C61" s="43">
        <v>7.1</v>
      </c>
      <c r="D61" s="44">
        <v>9</v>
      </c>
      <c r="E61" s="43">
        <v>47</v>
      </c>
      <c r="F61" s="43">
        <v>44</v>
      </c>
      <c r="G61" s="31">
        <f t="shared" si="3"/>
        <v>91</v>
      </c>
      <c r="H61" s="59">
        <f t="shared" si="4"/>
        <v>82</v>
      </c>
      <c r="I61" s="73"/>
      <c r="K61" s="56">
        <f t="shared" si="2"/>
        <v>39.5</v>
      </c>
    </row>
    <row r="62" spans="1:11">
      <c r="A62" s="34" t="s">
        <v>102</v>
      </c>
      <c r="B62" s="42" t="s">
        <v>39</v>
      </c>
      <c r="C62" s="43">
        <v>7.9</v>
      </c>
      <c r="D62" s="44">
        <v>10</v>
      </c>
      <c r="E62" s="43">
        <v>45</v>
      </c>
      <c r="F62" s="43">
        <v>47</v>
      </c>
      <c r="G62" s="31">
        <f t="shared" si="3"/>
        <v>92</v>
      </c>
      <c r="H62" s="59">
        <f t="shared" si="4"/>
        <v>82</v>
      </c>
      <c r="I62" s="73"/>
      <c r="K62" s="56">
        <f t="shared" si="2"/>
        <v>42</v>
      </c>
    </row>
    <row r="63" spans="1:11">
      <c r="A63" s="34" t="s">
        <v>55</v>
      </c>
      <c r="B63" s="42" t="s">
        <v>26</v>
      </c>
      <c r="C63" s="43">
        <v>2.1</v>
      </c>
      <c r="D63" s="44">
        <v>3</v>
      </c>
      <c r="E63" s="43">
        <v>37</v>
      </c>
      <c r="F63" s="43">
        <v>50</v>
      </c>
      <c r="G63" s="31">
        <f t="shared" si="3"/>
        <v>87</v>
      </c>
      <c r="H63" s="59">
        <f t="shared" si="4"/>
        <v>84</v>
      </c>
      <c r="I63" s="73"/>
      <c r="K63" s="56">
        <f t="shared" si="2"/>
        <v>48.5</v>
      </c>
    </row>
    <row r="64" spans="1:11">
      <c r="A64" s="34" t="s">
        <v>63</v>
      </c>
      <c r="B64" s="42" t="s">
        <v>39</v>
      </c>
      <c r="C64" s="43">
        <v>2.9</v>
      </c>
      <c r="D64" s="44">
        <v>4</v>
      </c>
      <c r="E64" s="43">
        <v>46</v>
      </c>
      <c r="F64" s="43">
        <v>44</v>
      </c>
      <c r="G64" s="31">
        <f t="shared" si="3"/>
        <v>90</v>
      </c>
      <c r="H64" s="59">
        <f t="shared" si="4"/>
        <v>86</v>
      </c>
      <c r="I64" s="73"/>
      <c r="K64" s="56">
        <f t="shared" si="2"/>
        <v>42</v>
      </c>
    </row>
    <row r="65" spans="1:11">
      <c r="A65" s="34" t="s">
        <v>78</v>
      </c>
      <c r="B65" s="42" t="s">
        <v>47</v>
      </c>
      <c r="C65" s="43">
        <v>4.3</v>
      </c>
      <c r="D65" s="44">
        <v>6</v>
      </c>
      <c r="E65" s="43">
        <v>49</v>
      </c>
      <c r="F65" s="43">
        <v>44</v>
      </c>
      <c r="G65" s="31">
        <f t="shared" si="3"/>
        <v>93</v>
      </c>
      <c r="H65" s="59">
        <f t="shared" si="4"/>
        <v>87</v>
      </c>
      <c r="I65" s="73"/>
      <c r="K65" s="56">
        <f t="shared" si="2"/>
        <v>41</v>
      </c>
    </row>
    <row r="66" spans="1:11">
      <c r="A66" s="34" t="s">
        <v>75</v>
      </c>
      <c r="B66" s="42" t="s">
        <v>70</v>
      </c>
      <c r="C66" s="43">
        <v>4.0999999999999996</v>
      </c>
      <c r="D66" s="44">
        <v>6</v>
      </c>
      <c r="E66" s="43">
        <v>44</v>
      </c>
      <c r="F66" s="43">
        <v>49</v>
      </c>
      <c r="G66" s="31">
        <f t="shared" si="3"/>
        <v>93</v>
      </c>
      <c r="H66" s="59">
        <f t="shared" si="4"/>
        <v>87</v>
      </c>
      <c r="I66" s="73"/>
      <c r="K66" s="56">
        <f t="shared" si="2"/>
        <v>46</v>
      </c>
    </row>
    <row r="67" spans="1:11">
      <c r="A67" s="34" t="s">
        <v>140</v>
      </c>
      <c r="B67" s="42" t="s">
        <v>41</v>
      </c>
      <c r="C67" s="43">
        <v>9.8000000000000007</v>
      </c>
      <c r="D67" s="44"/>
      <c r="E67" s="43"/>
      <c r="F67" s="43"/>
      <c r="G67" s="31">
        <f t="shared" ref="G67" si="5">SUM(E67+F67)</f>
        <v>0</v>
      </c>
      <c r="H67" s="59">
        <f t="shared" si="4"/>
        <v>0</v>
      </c>
      <c r="I67" s="73">
        <v>27603</v>
      </c>
      <c r="K67" s="56">
        <f t="shared" si="2"/>
        <v>0</v>
      </c>
    </row>
    <row r="68" spans="1:11" ht="19.5">
      <c r="A68" s="96" t="s">
        <v>95</v>
      </c>
      <c r="B68" s="42" t="s">
        <v>96</v>
      </c>
      <c r="C68" s="43">
        <v>7.5</v>
      </c>
      <c r="D68" s="97" t="s">
        <v>9</v>
      </c>
      <c r="E68" s="98" t="s">
        <v>9</v>
      </c>
      <c r="F68" s="98" t="s">
        <v>9</v>
      </c>
      <c r="G68" s="30" t="s">
        <v>9</v>
      </c>
      <c r="H68" s="99" t="s">
        <v>9</v>
      </c>
      <c r="I68" s="73">
        <v>28445</v>
      </c>
      <c r="K68" s="1"/>
    </row>
    <row r="69" spans="1:11" ht="19.5">
      <c r="A69" s="96" t="s">
        <v>103</v>
      </c>
      <c r="B69" s="42" t="s">
        <v>70</v>
      </c>
      <c r="C69" s="43">
        <v>8.1</v>
      </c>
      <c r="D69" s="97" t="s">
        <v>9</v>
      </c>
      <c r="E69" s="98" t="s">
        <v>9</v>
      </c>
      <c r="F69" s="98" t="s">
        <v>9</v>
      </c>
      <c r="G69" s="30" t="s">
        <v>9</v>
      </c>
      <c r="H69" s="99" t="s">
        <v>9</v>
      </c>
      <c r="I69" s="73">
        <v>32865</v>
      </c>
      <c r="K69" s="1"/>
    </row>
    <row r="70" spans="1:11">
      <c r="A70" s="34" t="s">
        <v>110</v>
      </c>
      <c r="B70" s="42" t="s">
        <v>62</v>
      </c>
      <c r="C70" s="43">
        <v>9.9</v>
      </c>
      <c r="D70" s="44">
        <v>12</v>
      </c>
      <c r="E70" s="43" t="s">
        <v>139</v>
      </c>
      <c r="F70" s="43" t="s">
        <v>138</v>
      </c>
      <c r="G70" s="30" t="s">
        <v>9</v>
      </c>
      <c r="H70" s="99" t="s">
        <v>9</v>
      </c>
      <c r="I70" s="73">
        <v>28221</v>
      </c>
      <c r="K70" s="1"/>
    </row>
    <row r="71" spans="1:11">
      <c r="A71" s="34" t="s">
        <v>89</v>
      </c>
      <c r="B71" s="42" t="s">
        <v>90</v>
      </c>
      <c r="C71" s="43">
        <v>7</v>
      </c>
      <c r="D71" s="44" t="s">
        <v>5</v>
      </c>
      <c r="E71" s="43" t="s">
        <v>138</v>
      </c>
      <c r="F71" s="43" t="s">
        <v>137</v>
      </c>
      <c r="G71" s="30" t="s">
        <v>9</v>
      </c>
      <c r="H71" s="99" t="s">
        <v>9</v>
      </c>
      <c r="I71" s="73">
        <v>23787</v>
      </c>
      <c r="K71" s="1"/>
    </row>
    <row r="72" spans="1:11">
      <c r="A72" s="34" t="s">
        <v>92</v>
      </c>
      <c r="B72" s="42" t="s">
        <v>93</v>
      </c>
      <c r="C72" s="43">
        <v>7.1</v>
      </c>
      <c r="D72" s="44" t="s">
        <v>5</v>
      </c>
      <c r="E72" s="43" t="s">
        <v>138</v>
      </c>
      <c r="F72" s="43" t="s">
        <v>137</v>
      </c>
      <c r="G72" s="30" t="s">
        <v>9</v>
      </c>
      <c r="H72" s="99" t="s">
        <v>9</v>
      </c>
      <c r="I72" s="73">
        <v>22272</v>
      </c>
      <c r="K72" s="1"/>
    </row>
    <row r="73" spans="1:11">
      <c r="A73" s="34" t="s">
        <v>106</v>
      </c>
      <c r="B73" s="42" t="s">
        <v>26</v>
      </c>
      <c r="C73" s="43">
        <v>9</v>
      </c>
      <c r="D73" s="44" t="s">
        <v>5</v>
      </c>
      <c r="E73" s="43" t="s">
        <v>138</v>
      </c>
      <c r="F73" s="43" t="s">
        <v>137</v>
      </c>
      <c r="G73" s="30" t="s">
        <v>9</v>
      </c>
      <c r="H73" s="99" t="s">
        <v>9</v>
      </c>
      <c r="I73" s="73">
        <v>25774</v>
      </c>
      <c r="K73" s="1"/>
    </row>
    <row r="74" spans="1:11">
      <c r="A74" s="34" t="s">
        <v>77</v>
      </c>
      <c r="B74" s="42" t="s">
        <v>59</v>
      </c>
      <c r="C74" s="43">
        <v>4.2</v>
      </c>
      <c r="D74" s="44" t="s">
        <v>5</v>
      </c>
      <c r="E74" s="43" t="s">
        <v>138</v>
      </c>
      <c r="F74" s="43" t="s">
        <v>137</v>
      </c>
      <c r="G74" s="30" t="s">
        <v>9</v>
      </c>
      <c r="H74" s="99" t="s">
        <v>9</v>
      </c>
      <c r="I74" s="73">
        <v>31450</v>
      </c>
      <c r="K74" s="1"/>
    </row>
    <row r="75" spans="1:11">
      <c r="A75" s="34" t="s">
        <v>94</v>
      </c>
      <c r="B75" s="42" t="s">
        <v>59</v>
      </c>
      <c r="C75" s="43">
        <v>7.4</v>
      </c>
      <c r="D75" s="44" t="s">
        <v>5</v>
      </c>
      <c r="E75" s="43" t="s">
        <v>138</v>
      </c>
      <c r="F75" s="43" t="s">
        <v>137</v>
      </c>
      <c r="G75" s="30" t="s">
        <v>9</v>
      </c>
      <c r="H75" s="99" t="s">
        <v>9</v>
      </c>
      <c r="I75" s="73">
        <v>28564</v>
      </c>
      <c r="K75" s="1"/>
    </row>
    <row r="76" spans="1:11">
      <c r="A76" s="34" t="s">
        <v>109</v>
      </c>
      <c r="B76" s="42" t="s">
        <v>59</v>
      </c>
      <c r="C76" s="43">
        <v>9.8000000000000007</v>
      </c>
      <c r="D76" s="44" t="s">
        <v>5</v>
      </c>
      <c r="E76" s="43" t="s">
        <v>138</v>
      </c>
      <c r="F76" s="43" t="s">
        <v>137</v>
      </c>
      <c r="G76" s="30" t="s">
        <v>9</v>
      </c>
      <c r="H76" s="99" t="s">
        <v>9</v>
      </c>
      <c r="I76" s="73">
        <v>24770</v>
      </c>
      <c r="K76" s="1"/>
    </row>
    <row r="77" spans="1:11">
      <c r="A77" s="34" t="s">
        <v>48</v>
      </c>
      <c r="B77" s="42" t="s">
        <v>26</v>
      </c>
      <c r="C77" s="43">
        <v>0.2</v>
      </c>
      <c r="D77" s="44" t="s">
        <v>5</v>
      </c>
      <c r="E77" s="43" t="s">
        <v>138</v>
      </c>
      <c r="F77" s="43" t="s">
        <v>137</v>
      </c>
      <c r="G77" s="30" t="s">
        <v>9</v>
      </c>
      <c r="H77" s="99" t="s">
        <v>9</v>
      </c>
      <c r="I77" s="73">
        <v>30234</v>
      </c>
      <c r="K77" s="1"/>
    </row>
    <row r="78" spans="1:11">
      <c r="A78" s="1"/>
      <c r="B78" s="1"/>
      <c r="C78" s="1"/>
      <c r="D78" s="2"/>
      <c r="E78" s="2"/>
      <c r="F78" s="2"/>
      <c r="G78" s="2"/>
      <c r="H78" s="2"/>
      <c r="K78" s="1"/>
    </row>
    <row r="79" spans="1:11">
      <c r="A79" s="1"/>
      <c r="B79" s="1"/>
      <c r="C79" s="1"/>
      <c r="D79" s="2"/>
      <c r="E79" s="2"/>
      <c r="F79" s="2"/>
      <c r="G79" s="2"/>
      <c r="H79" s="2"/>
      <c r="K79" s="1"/>
    </row>
    <row r="80" spans="1:11">
      <c r="A80" s="1"/>
      <c r="B80" s="1"/>
      <c r="C80" s="1"/>
      <c r="D80" s="2"/>
      <c r="E80" s="2"/>
      <c r="F80" s="2"/>
      <c r="G80" s="2"/>
      <c r="H80" s="2"/>
      <c r="K80" s="1"/>
    </row>
    <row r="81" spans="1:11">
      <c r="A81" s="1"/>
      <c r="B81" s="1"/>
      <c r="C81" s="1"/>
      <c r="D81" s="2"/>
      <c r="E81" s="2"/>
      <c r="F81" s="2"/>
      <c r="G81" s="2"/>
      <c r="H81" s="2"/>
      <c r="K81" s="1"/>
    </row>
    <row r="82" spans="1:11">
      <c r="A82" s="1"/>
      <c r="B82" s="1"/>
      <c r="C82" s="1"/>
      <c r="D82" s="2"/>
      <c r="E82" s="2"/>
      <c r="F82" s="2"/>
      <c r="G82" s="2"/>
      <c r="H82" s="2"/>
      <c r="K82" s="1"/>
    </row>
    <row r="83" spans="1:11">
      <c r="A83" s="1"/>
      <c r="B83" s="1"/>
      <c r="C83" s="1"/>
      <c r="D83" s="2"/>
      <c r="E83" s="2"/>
      <c r="F83" s="2"/>
      <c r="G83" s="2"/>
      <c r="H83" s="2"/>
      <c r="K83" s="1"/>
    </row>
    <row r="84" spans="1:11">
      <c r="A84" s="1"/>
      <c r="B84" s="1"/>
      <c r="C84" s="1"/>
      <c r="D84" s="2"/>
      <c r="E84" s="2"/>
      <c r="F84" s="2"/>
      <c r="G84" s="2"/>
      <c r="H84" s="2"/>
      <c r="K84" s="1"/>
    </row>
    <row r="85" spans="1:11">
      <c r="A85" s="1"/>
      <c r="B85" s="1"/>
      <c r="C85" s="1"/>
      <c r="D85" s="2"/>
      <c r="E85" s="2"/>
      <c r="F85" s="2"/>
      <c r="G85" s="2"/>
      <c r="H85" s="2"/>
      <c r="K85" s="1"/>
    </row>
  </sheetData>
  <sortState xmlns:xlrd2="http://schemas.microsoft.com/office/spreadsheetml/2017/richdata2" ref="A13:I77">
    <sortCondition ref="H13:H77"/>
    <sortCondition ref="F13:F77"/>
    <sortCondition ref="E13:E77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47" t="str">
        <f>'CAB Hasta 9,9'!A1:H1</f>
        <v>FEDERACION REGIONAL</v>
      </c>
      <c r="B1" s="147"/>
      <c r="C1" s="147"/>
      <c r="D1" s="147"/>
      <c r="E1" s="147"/>
      <c r="F1" s="147"/>
      <c r="G1" s="147"/>
      <c r="H1" s="147"/>
      <c r="I1" s="147"/>
    </row>
    <row r="2" spans="1:10" ht="19.5">
      <c r="A2" s="147" t="str">
        <f>'CAB Hasta 9,9'!A2:H2</f>
        <v>DE GOLF MAR Y SIERRAS</v>
      </c>
      <c r="B2" s="147"/>
      <c r="C2" s="147"/>
      <c r="D2" s="147"/>
      <c r="E2" s="147"/>
      <c r="F2" s="147"/>
      <c r="G2" s="147"/>
      <c r="H2" s="147"/>
      <c r="I2" s="147"/>
    </row>
    <row r="3" spans="1:10">
      <c r="A3" s="148" t="str">
        <f>'CAB Hasta 9,9'!A4:H4</f>
        <v>LINKS PINAMAR</v>
      </c>
      <c r="B3" s="148"/>
      <c r="C3" s="148"/>
      <c r="D3" s="148"/>
      <c r="E3" s="148"/>
      <c r="F3" s="148"/>
      <c r="G3" s="148"/>
      <c r="H3" s="148"/>
      <c r="I3" s="148"/>
    </row>
    <row r="4" spans="1:10" ht="19.5" thickBot="1">
      <c r="A4" s="148" t="str">
        <f>'CAB Hasta 9,9'!A5:H5</f>
        <v>S.A.</v>
      </c>
      <c r="B4" s="148"/>
      <c r="C4" s="148"/>
      <c r="D4" s="148"/>
      <c r="E4" s="148"/>
      <c r="F4" s="148"/>
      <c r="G4" s="148"/>
      <c r="H4" s="148"/>
      <c r="I4" s="148"/>
    </row>
    <row r="5" spans="1:10" ht="20.25" thickBot="1">
      <c r="A5" s="149" t="str">
        <f>'CAB Hasta 9,9'!A6:H6</f>
        <v>4° FECHA DEL RANKING DE MAYORES</v>
      </c>
      <c r="B5" s="150"/>
      <c r="C5" s="150"/>
      <c r="D5" s="150"/>
      <c r="E5" s="150"/>
      <c r="F5" s="150"/>
      <c r="G5" s="150"/>
      <c r="H5" s="150"/>
      <c r="I5" s="151"/>
    </row>
    <row r="6" spans="1:10">
      <c r="A6" s="152" t="str">
        <f>'CAB Hasta 9,9'!A8:H8</f>
        <v>DOS VUELTAS DE 9 HOYOS MEDAL PLAY</v>
      </c>
      <c r="B6" s="152"/>
      <c r="C6" s="152"/>
      <c r="D6" s="152"/>
      <c r="E6" s="152"/>
      <c r="F6" s="152"/>
      <c r="G6" s="152"/>
      <c r="H6" s="152"/>
      <c r="I6" s="152"/>
    </row>
    <row r="7" spans="1:10" ht="19.5" thickBot="1">
      <c r="A7" s="152" t="str">
        <f>'CAB Hasta 9,9'!A9:H9</f>
        <v>SABADO 10 Y DOMINGO 11 DE JUNIO DE 2023</v>
      </c>
      <c r="B7" s="152"/>
      <c r="C7" s="152"/>
      <c r="D7" s="152"/>
      <c r="E7" s="152"/>
      <c r="F7" s="152"/>
      <c r="G7" s="152"/>
      <c r="H7" s="152"/>
      <c r="I7" s="152"/>
    </row>
    <row r="8" spans="1:10" ht="20.25" thickBot="1">
      <c r="A8" s="144" t="s">
        <v>23</v>
      </c>
      <c r="B8" s="145"/>
      <c r="C8" s="145"/>
      <c r="D8" s="145"/>
      <c r="E8" s="145"/>
      <c r="F8" s="145"/>
      <c r="G8" s="145"/>
      <c r="H8" s="145"/>
      <c r="I8" s="146"/>
      <c r="J8" s="62"/>
    </row>
    <row r="9" spans="1:10" ht="20.25" thickBot="1">
      <c r="A9" s="7"/>
      <c r="B9" s="8" t="s">
        <v>10</v>
      </c>
      <c r="C9" s="9" t="s">
        <v>8</v>
      </c>
      <c r="D9" s="9" t="s">
        <v>13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62"/>
    </row>
    <row r="10" spans="1:10" ht="19.5">
      <c r="A10" s="12" t="s">
        <v>11</v>
      </c>
      <c r="B10" s="13" t="s">
        <v>28</v>
      </c>
      <c r="C10" s="14" t="s">
        <v>26</v>
      </c>
      <c r="D10" s="14">
        <v>0.1</v>
      </c>
      <c r="E10" s="14">
        <v>0</v>
      </c>
      <c r="F10" s="12">
        <v>40</v>
      </c>
      <c r="G10" s="16">
        <v>38</v>
      </c>
      <c r="H10" s="35">
        <f>SUM(F10:G10)</f>
        <v>78</v>
      </c>
      <c r="I10" s="15" t="s">
        <v>9</v>
      </c>
      <c r="J10" s="62"/>
    </row>
    <row r="11" spans="1:10" ht="20.25" thickBot="1">
      <c r="A11" s="36" t="s">
        <v>12</v>
      </c>
      <c r="B11" s="17" t="s">
        <v>114</v>
      </c>
      <c r="C11" s="65" t="s">
        <v>70</v>
      </c>
      <c r="D11" s="65">
        <v>11.2</v>
      </c>
      <c r="E11" s="65">
        <v>13</v>
      </c>
      <c r="F11" s="66">
        <v>44</v>
      </c>
      <c r="G11" s="67">
        <v>42</v>
      </c>
      <c r="H11" s="68">
        <f>SUM(F11:G11)</f>
        <v>86</v>
      </c>
      <c r="I11" s="20" t="s">
        <v>9</v>
      </c>
      <c r="J11" s="62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62"/>
    </row>
    <row r="13" spans="1:10" ht="20.25" thickBot="1">
      <c r="A13" s="144" t="str">
        <f>DAM!A11</f>
        <v>DAMAS CATEGORIA UNICA SABADO</v>
      </c>
      <c r="B13" s="145"/>
      <c r="C13" s="145"/>
      <c r="D13" s="145"/>
      <c r="E13" s="145"/>
      <c r="F13" s="145"/>
      <c r="G13" s="145"/>
      <c r="H13" s="145"/>
      <c r="I13" s="146"/>
      <c r="J13" s="62"/>
    </row>
    <row r="14" spans="1:10" ht="20.25" thickBot="1">
      <c r="A14" s="7"/>
      <c r="B14" s="8" t="s">
        <v>10</v>
      </c>
      <c r="C14" s="9" t="s">
        <v>8</v>
      </c>
      <c r="D14" s="9" t="s">
        <v>13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62"/>
    </row>
    <row r="15" spans="1:10" ht="19.5">
      <c r="A15" s="12" t="s">
        <v>11</v>
      </c>
      <c r="B15" s="13" t="str">
        <f>DAM!A13</f>
        <v>TORRES PATRICIA</v>
      </c>
      <c r="C15" s="14" t="str">
        <f>DAM!B13</f>
        <v>LPSA</v>
      </c>
      <c r="D15" s="14">
        <f>DAM!C13</f>
        <v>47.3</v>
      </c>
      <c r="E15" s="14">
        <f>DAM!D13</f>
        <v>54</v>
      </c>
      <c r="F15" s="12">
        <f>DAM!E13</f>
        <v>61</v>
      </c>
      <c r="G15" s="16">
        <f>DAM!F13</f>
        <v>60</v>
      </c>
      <c r="H15" s="35">
        <f>SUM(F15:G15)</f>
        <v>121</v>
      </c>
      <c r="I15" s="15">
        <f>(H15-E15)</f>
        <v>67</v>
      </c>
      <c r="J15" s="62"/>
    </row>
    <row r="16" spans="1:10" ht="20.25" thickBot="1">
      <c r="A16" s="36" t="s">
        <v>12</v>
      </c>
      <c r="B16" s="17" t="str">
        <f>DAM!A14</f>
        <v>LOPEZ JUSTINA</v>
      </c>
      <c r="C16" s="65" t="str">
        <f>DAM!B14</f>
        <v>SPGC</v>
      </c>
      <c r="D16" s="65">
        <f>DAM!C14</f>
        <v>43.7</v>
      </c>
      <c r="E16" s="65">
        <f>DAM!D14</f>
        <v>50</v>
      </c>
      <c r="F16" s="66">
        <f>DAM!E14</f>
        <v>56</v>
      </c>
      <c r="G16" s="67">
        <f>DAM!F14</f>
        <v>62</v>
      </c>
      <c r="H16" s="68">
        <f>SUM(F16:G16)</f>
        <v>118</v>
      </c>
      <c r="I16" s="20">
        <f>(H16-E16)</f>
        <v>68</v>
      </c>
      <c r="J16" s="62"/>
    </row>
    <row r="17" spans="1:10" ht="19.5" thickBot="1">
      <c r="A17" s="1"/>
      <c r="E17" s="1"/>
      <c r="J17" s="62"/>
    </row>
    <row r="18" spans="1:10" ht="20.25" thickBot="1">
      <c r="A18" s="144" t="str">
        <f>'DAM II'!A11:H11</f>
        <v>DAMAS CATEGORIA 20 AL MAXIMO</v>
      </c>
      <c r="B18" s="145"/>
      <c r="C18" s="145"/>
      <c r="D18" s="145"/>
      <c r="E18" s="145"/>
      <c r="F18" s="145"/>
      <c r="G18" s="145"/>
      <c r="H18" s="145"/>
      <c r="I18" s="146"/>
      <c r="J18" s="62"/>
    </row>
    <row r="19" spans="1:10" ht="20.25" thickBot="1">
      <c r="A19" s="7"/>
      <c r="B19" s="8" t="s">
        <v>10</v>
      </c>
      <c r="C19" s="9" t="s">
        <v>8</v>
      </c>
      <c r="D19" s="9" t="s">
        <v>13</v>
      </c>
      <c r="E19" s="9" t="s">
        <v>1</v>
      </c>
      <c r="F19" s="10" t="s">
        <v>2</v>
      </c>
      <c r="G19" s="8" t="s">
        <v>3</v>
      </c>
      <c r="H19" s="8" t="s">
        <v>4</v>
      </c>
      <c r="I19" s="11" t="s">
        <v>5</v>
      </c>
      <c r="J19" s="62"/>
    </row>
    <row r="20" spans="1:10" ht="19.5">
      <c r="A20" s="12" t="s">
        <v>11</v>
      </c>
      <c r="B20" s="13" t="str">
        <f>'DAM II'!A13</f>
        <v>RIOS MARIA GABRIELA</v>
      </c>
      <c r="C20" s="14" t="str">
        <f>'DAM II'!B13</f>
        <v>STGC</v>
      </c>
      <c r="D20" s="14">
        <f>'DAM II'!C13</f>
        <v>54</v>
      </c>
      <c r="E20" s="14">
        <f>'DAM II'!D13</f>
        <v>62</v>
      </c>
      <c r="F20" s="12">
        <f>'DAM II'!E13</f>
        <v>62</v>
      </c>
      <c r="G20" s="16">
        <f>'DAM II'!F13</f>
        <v>73</v>
      </c>
      <c r="H20" s="35">
        <f>SUM(F20:G20)</f>
        <v>135</v>
      </c>
      <c r="I20" s="15">
        <f>(H20-E20)</f>
        <v>73</v>
      </c>
      <c r="J20" s="62"/>
    </row>
    <row r="21" spans="1:10" ht="20.25" thickBot="1">
      <c r="A21" s="36" t="s">
        <v>12</v>
      </c>
      <c r="B21" s="17" t="str">
        <f>'DAM II'!A14</f>
        <v>LOPEZ JUSTINA</v>
      </c>
      <c r="C21" s="65" t="str">
        <f>'DAM II'!B14</f>
        <v>SPGC</v>
      </c>
      <c r="D21" s="65">
        <f>'DAM II'!C14</f>
        <v>43.7</v>
      </c>
      <c r="E21" s="65">
        <f>'DAM II'!D14</f>
        <v>50</v>
      </c>
      <c r="F21" s="66">
        <f>'DAM II'!E14</f>
        <v>67</v>
      </c>
      <c r="G21" s="67">
        <f>'DAM II'!F14</f>
        <v>60</v>
      </c>
      <c r="H21" s="68">
        <f>SUM(F21:G21)</f>
        <v>127</v>
      </c>
      <c r="I21" s="20">
        <f>(H21-E21)</f>
        <v>77</v>
      </c>
      <c r="J21" s="62"/>
    </row>
    <row r="22" spans="1:10" ht="19.5" thickBot="1">
      <c r="A22" s="1"/>
      <c r="E22" s="1"/>
      <c r="J22" s="62"/>
    </row>
    <row r="23" spans="1:10" ht="20.25" thickBot="1">
      <c r="A23" s="144" t="s">
        <v>24</v>
      </c>
      <c r="B23" s="145"/>
      <c r="C23" s="145"/>
      <c r="D23" s="145"/>
      <c r="E23" s="145"/>
      <c r="F23" s="145"/>
      <c r="G23" s="145"/>
      <c r="H23" s="145"/>
      <c r="I23" s="146"/>
      <c r="J23" s="62"/>
    </row>
    <row r="24" spans="1:10" ht="20.25" thickBot="1">
      <c r="A24" s="7"/>
      <c r="B24" s="8" t="s">
        <v>0</v>
      </c>
      <c r="C24" s="9" t="s">
        <v>8</v>
      </c>
      <c r="D24" s="9" t="s">
        <v>13</v>
      </c>
      <c r="E24" s="9" t="s">
        <v>1</v>
      </c>
      <c r="F24" s="10" t="s">
        <v>2</v>
      </c>
      <c r="G24" s="8" t="s">
        <v>3</v>
      </c>
      <c r="H24" s="8" t="s">
        <v>4</v>
      </c>
      <c r="I24" s="58" t="s">
        <v>9</v>
      </c>
      <c r="J24" s="62"/>
    </row>
    <row r="25" spans="1:10" ht="19.5">
      <c r="A25" s="12" t="s">
        <v>11</v>
      </c>
      <c r="B25" s="13" t="s">
        <v>38</v>
      </c>
      <c r="C25" s="14" t="s">
        <v>39</v>
      </c>
      <c r="D25" s="14">
        <v>-1.5</v>
      </c>
      <c r="E25" s="14">
        <v>-1</v>
      </c>
      <c r="F25" s="12">
        <v>38</v>
      </c>
      <c r="G25" s="16">
        <v>34</v>
      </c>
      <c r="H25" s="35">
        <f t="shared" ref="H25" si="0">SUM(F25:G25)</f>
        <v>72</v>
      </c>
      <c r="I25" s="15" t="s">
        <v>9</v>
      </c>
      <c r="J25" s="62"/>
    </row>
    <row r="26" spans="1:10" ht="20.25" thickBot="1">
      <c r="A26" s="36" t="s">
        <v>12</v>
      </c>
      <c r="B26" s="17" t="s">
        <v>51</v>
      </c>
      <c r="C26" s="65" t="s">
        <v>52</v>
      </c>
      <c r="D26" s="65">
        <v>0.8</v>
      </c>
      <c r="E26" s="65">
        <v>2</v>
      </c>
      <c r="F26" s="66">
        <v>35</v>
      </c>
      <c r="G26" s="67">
        <v>37</v>
      </c>
      <c r="H26" s="68">
        <f t="shared" ref="H26" si="1">SUM(F26:G26)</f>
        <v>72</v>
      </c>
      <c r="I26" s="20" t="s">
        <v>9</v>
      </c>
      <c r="J26" s="62"/>
    </row>
    <row r="27" spans="1:10" ht="20.25" thickBot="1">
      <c r="A27" s="49"/>
      <c r="B27" s="50"/>
      <c r="C27" s="51"/>
      <c r="D27" s="51"/>
      <c r="E27" s="51"/>
      <c r="F27" s="50"/>
      <c r="G27" s="50"/>
      <c r="H27" s="52"/>
      <c r="J27" s="62"/>
    </row>
    <row r="28" spans="1:10" ht="20.25" thickBot="1">
      <c r="A28" s="144" t="str">
        <f>'CAB Hasta 9,9'!A11:H11</f>
        <v>CABALLEROS CATEGORIA HASTA 9.9</v>
      </c>
      <c r="B28" s="145"/>
      <c r="C28" s="145"/>
      <c r="D28" s="145"/>
      <c r="E28" s="145"/>
      <c r="F28" s="145"/>
      <c r="G28" s="145"/>
      <c r="H28" s="145"/>
      <c r="I28" s="146"/>
      <c r="J28" s="62"/>
    </row>
    <row r="29" spans="1:10" ht="20.25" thickBot="1">
      <c r="A29" s="7"/>
      <c r="B29" s="8" t="s">
        <v>0</v>
      </c>
      <c r="C29" s="9" t="s">
        <v>8</v>
      </c>
      <c r="D29" s="9" t="s">
        <v>13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62"/>
    </row>
    <row r="30" spans="1:10" ht="19.5">
      <c r="A30" s="12" t="s">
        <v>11</v>
      </c>
      <c r="B30" s="13" t="str">
        <f>'CAB Hasta 9,9'!A13</f>
        <v>PAILHE MANUEL</v>
      </c>
      <c r="C30" s="14" t="str">
        <f>'CAB Hasta 9,9'!B13</f>
        <v>NGC</v>
      </c>
      <c r="D30" s="14">
        <f>'CAB Hasta 9,9'!C13</f>
        <v>8.3000000000000007</v>
      </c>
      <c r="E30" s="14">
        <f>'CAB Hasta 9,9'!D13</f>
        <v>10</v>
      </c>
      <c r="F30" s="12">
        <f>'CAB Hasta 9,9'!E13</f>
        <v>35</v>
      </c>
      <c r="G30" s="16">
        <f>'CAB Hasta 9,9'!F13</f>
        <v>39</v>
      </c>
      <c r="H30" s="35">
        <f>SUM(F30+G30)</f>
        <v>74</v>
      </c>
      <c r="I30" s="15">
        <f>(H30-E30)</f>
        <v>64</v>
      </c>
      <c r="J30" s="62"/>
    </row>
    <row r="31" spans="1:10" ht="20.25" thickBot="1">
      <c r="A31" s="36" t="s">
        <v>12</v>
      </c>
      <c r="B31" s="17" t="s">
        <v>27</v>
      </c>
      <c r="C31" s="65" t="s">
        <v>9</v>
      </c>
      <c r="D31" s="65" t="s">
        <v>9</v>
      </c>
      <c r="E31" s="65" t="s">
        <v>9</v>
      </c>
      <c r="F31" s="66" t="s">
        <v>9</v>
      </c>
      <c r="G31" s="67" t="s">
        <v>9</v>
      </c>
      <c r="H31" s="68" t="s">
        <v>9</v>
      </c>
      <c r="I31" s="20" t="s">
        <v>9</v>
      </c>
      <c r="J31" s="62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62"/>
    </row>
    <row r="33" spans="1:10" ht="20.25" thickBot="1">
      <c r="A33" s="144" t="str">
        <f>'CAB 10-16,9'!A11:H11</f>
        <v>CABALLEROS CATEGORIA 10-16.9</v>
      </c>
      <c r="B33" s="145"/>
      <c r="C33" s="145"/>
      <c r="D33" s="145"/>
      <c r="E33" s="145"/>
      <c r="F33" s="145"/>
      <c r="G33" s="145"/>
      <c r="H33" s="145"/>
      <c r="I33" s="146"/>
      <c r="J33" s="62"/>
    </row>
    <row r="34" spans="1:10" ht="20.25" thickBot="1">
      <c r="A34" s="7"/>
      <c r="B34" s="8" t="s">
        <v>0</v>
      </c>
      <c r="C34" s="9" t="s">
        <v>8</v>
      </c>
      <c r="D34" s="9" t="s">
        <v>13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62"/>
    </row>
    <row r="35" spans="1:10" ht="19.5">
      <c r="A35" s="12" t="s">
        <v>11</v>
      </c>
      <c r="B35" s="13" t="str">
        <f>'CAB 10-16,9'!A13</f>
        <v>FLUGEL JUAN MATIAS</v>
      </c>
      <c r="C35" s="14" t="str">
        <f>'CAB 10-16,9'!B13</f>
        <v>SPGC</v>
      </c>
      <c r="D35" s="14">
        <f>'CAB 10-16,9'!C13</f>
        <v>16.2</v>
      </c>
      <c r="E35" s="14">
        <f>'CAB 10-16,9'!D13</f>
        <v>19</v>
      </c>
      <c r="F35" s="12">
        <f>'CAB 10-16,9'!E13</f>
        <v>44</v>
      </c>
      <c r="G35" s="16">
        <f>'CAB 10-16,9'!F13</f>
        <v>45</v>
      </c>
      <c r="H35" s="35">
        <f>'CAB 10-16,9'!G13</f>
        <v>89</v>
      </c>
      <c r="I35" s="15">
        <f>'CAB 10-16,9'!H13</f>
        <v>70</v>
      </c>
      <c r="J35" s="62"/>
    </row>
    <row r="36" spans="1:10" ht="20.25" thickBot="1">
      <c r="A36" s="36" t="s">
        <v>12</v>
      </c>
      <c r="B36" s="17" t="str">
        <f>'CAB 10-16,9'!A14</f>
        <v>LUNA JOSE LUIS</v>
      </c>
      <c r="C36" s="18" t="str">
        <f>'CAB 10-16,9'!B14</f>
        <v>LPSA</v>
      </c>
      <c r="D36" s="18">
        <f>'CAB 10-16,9'!C14</f>
        <v>11.5</v>
      </c>
      <c r="E36" s="18">
        <f>'CAB 10-16,9'!D14</f>
        <v>14</v>
      </c>
      <c r="F36" s="21">
        <f>'CAB 10-16,9'!E14</f>
        <v>43</v>
      </c>
      <c r="G36" s="22">
        <f>'CAB 10-16,9'!F14</f>
        <v>42</v>
      </c>
      <c r="H36" s="19">
        <f>'CAB 10-16,9'!G14</f>
        <v>85</v>
      </c>
      <c r="I36" s="20">
        <f>'CAB 10-16,9'!H14</f>
        <v>71</v>
      </c>
      <c r="J36" s="62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62"/>
    </row>
    <row r="38" spans="1:10" ht="20.25" thickBot="1">
      <c r="A38" s="144" t="str">
        <f>'CAB 17-24,9'!A11:H11</f>
        <v>CABALLEROS CATEGORIA 17-24.9</v>
      </c>
      <c r="B38" s="145"/>
      <c r="C38" s="145"/>
      <c r="D38" s="145"/>
      <c r="E38" s="145"/>
      <c r="F38" s="145"/>
      <c r="G38" s="145"/>
      <c r="H38" s="145"/>
      <c r="I38" s="146"/>
      <c r="J38" s="62"/>
    </row>
    <row r="39" spans="1:10" ht="20.25" thickBot="1">
      <c r="A39" s="7"/>
      <c r="B39" s="8" t="s">
        <v>0</v>
      </c>
      <c r="C39" s="9" t="s">
        <v>8</v>
      </c>
      <c r="D39" s="9" t="s">
        <v>13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62"/>
    </row>
    <row r="40" spans="1:10" ht="19.5">
      <c r="A40" s="12" t="s">
        <v>11</v>
      </c>
      <c r="B40" s="13" t="str">
        <f>'CAB 17-24,9'!A13</f>
        <v>BAIMLER MIGUEL ANGEL</v>
      </c>
      <c r="C40" s="14" t="str">
        <f>'CAB 17-24,9'!B13</f>
        <v>SPGC</v>
      </c>
      <c r="D40" s="14">
        <f>'CAB 17-24,9'!C13</f>
        <v>21</v>
      </c>
      <c r="E40" s="14">
        <f>'CAB 17-24,9'!D13</f>
        <v>23</v>
      </c>
      <c r="F40" s="12">
        <f>'CAB 17-24,9'!E13</f>
        <v>48</v>
      </c>
      <c r="G40" s="16">
        <f>'CAB 17-24,9'!F13</f>
        <v>48</v>
      </c>
      <c r="H40" s="35">
        <f>'CAB 17-24,9'!G13</f>
        <v>96</v>
      </c>
      <c r="I40" s="15">
        <f>'CAB 17-24,9'!H13</f>
        <v>73</v>
      </c>
      <c r="J40" s="62"/>
    </row>
    <row r="41" spans="1:10" ht="20.25" thickBot="1">
      <c r="A41" s="36" t="s">
        <v>12</v>
      </c>
      <c r="B41" s="17" t="str">
        <f>'CAB 17-24,9'!A14</f>
        <v>PEÑALVA OSCAR</v>
      </c>
      <c r="C41" s="18" t="str">
        <f>'CAB 17-24,9'!B14</f>
        <v>TGC</v>
      </c>
      <c r="D41" s="18">
        <f>'CAB 17-24,9'!C14</f>
        <v>24.6</v>
      </c>
      <c r="E41" s="18">
        <f>'CAB 17-24,9'!D14</f>
        <v>27</v>
      </c>
      <c r="F41" s="21">
        <f>'CAB 17-24,9'!E14</f>
        <v>51</v>
      </c>
      <c r="G41" s="22">
        <f>'CAB 17-24,9'!F14</f>
        <v>50</v>
      </c>
      <c r="H41" s="19">
        <f>'CAB 17-24,9'!G14</f>
        <v>101</v>
      </c>
      <c r="I41" s="20">
        <f>'CAB 17-24,9'!H14</f>
        <v>74</v>
      </c>
      <c r="J41" s="62"/>
    </row>
    <row r="42" spans="1:10" ht="20.25" thickBot="1">
      <c r="A42" s="23"/>
      <c r="B42" s="24"/>
      <c r="C42" s="23"/>
      <c r="D42" s="23"/>
      <c r="E42" s="23"/>
      <c r="F42" s="24"/>
      <c r="G42" s="24"/>
      <c r="H42" s="25"/>
      <c r="I42" s="26"/>
      <c r="J42" s="62"/>
    </row>
    <row r="43" spans="1:10" ht="20.25" thickBot="1">
      <c r="A43" s="144" t="str">
        <f>'CAB 25 Al Max'!A11:M11</f>
        <v>CABALLEROS CATEGORIA 25 AL MAXIMO</v>
      </c>
      <c r="B43" s="145"/>
      <c r="C43" s="145"/>
      <c r="D43" s="145"/>
      <c r="E43" s="145"/>
      <c r="F43" s="145"/>
      <c r="G43" s="145"/>
      <c r="H43" s="145"/>
      <c r="I43" s="146"/>
      <c r="J43" s="62"/>
    </row>
    <row r="44" spans="1:10" ht="20.25" thickBot="1">
      <c r="A44" s="7"/>
      <c r="B44" s="8" t="s">
        <v>0</v>
      </c>
      <c r="C44" s="9" t="s">
        <v>8</v>
      </c>
      <c r="D44" s="9" t="s">
        <v>13</v>
      </c>
      <c r="E44" s="9" t="s">
        <v>1</v>
      </c>
      <c r="F44" s="10" t="s">
        <v>2</v>
      </c>
      <c r="G44" s="8" t="s">
        <v>3</v>
      </c>
      <c r="H44" s="8" t="s">
        <v>4</v>
      </c>
      <c r="I44" s="11" t="s">
        <v>5</v>
      </c>
      <c r="J44" s="62"/>
    </row>
    <row r="45" spans="1:10" ht="19.5">
      <c r="A45" s="12" t="s">
        <v>11</v>
      </c>
      <c r="B45" s="13" t="str">
        <f>'CAB 25 Al Max'!A13</f>
        <v>SCARAMUZZINO RICARDO ANGEL</v>
      </c>
      <c r="C45" s="14" t="str">
        <f>'CAB 25 Al Max'!B13</f>
        <v>SPGC</v>
      </c>
      <c r="D45" s="14">
        <f>'CAB 25 Al Max'!C13</f>
        <v>32.200000000000003</v>
      </c>
      <c r="E45" s="14">
        <f>'CAB 25 Al Max'!D13</f>
        <v>36</v>
      </c>
      <c r="F45" s="12">
        <f>'CAB 25 Al Max'!E13</f>
        <v>51</v>
      </c>
      <c r="G45" s="16">
        <f>'CAB 25 Al Max'!F13</f>
        <v>48</v>
      </c>
      <c r="H45" s="35">
        <f>'CAB 25 Al Max'!G13</f>
        <v>99</v>
      </c>
      <c r="I45" s="15">
        <f>'CAB 25 Al Max'!H13</f>
        <v>63</v>
      </c>
      <c r="J45" s="62"/>
    </row>
    <row r="46" spans="1:10" ht="20.25" thickBot="1">
      <c r="A46" s="36" t="s">
        <v>12</v>
      </c>
      <c r="B46" s="17" t="str">
        <f>'CAB 25 Al Max'!A14</f>
        <v>CHOCO DIEGO</v>
      </c>
      <c r="C46" s="18" t="str">
        <f>'CAB 25 Al Max'!B14</f>
        <v>CMDP</v>
      </c>
      <c r="D46" s="18">
        <f>'CAB 25 Al Max'!C14</f>
        <v>31.3</v>
      </c>
      <c r="E46" s="18">
        <f>'CAB 25 Al Max'!D14</f>
        <v>35</v>
      </c>
      <c r="F46" s="21">
        <f>'CAB 25 Al Max'!E14</f>
        <v>51</v>
      </c>
      <c r="G46" s="22">
        <f>'CAB 25 Al Max'!F14</f>
        <v>53</v>
      </c>
      <c r="H46" s="19">
        <f>'CAB 25 Al Max'!G14</f>
        <v>104</v>
      </c>
      <c r="I46" s="20">
        <f>'CAB 25 Al Max'!H14</f>
        <v>69</v>
      </c>
      <c r="J46" s="62"/>
    </row>
  </sheetData>
  <mergeCells count="15">
    <mergeCell ref="A1:I1"/>
    <mergeCell ref="A2:I2"/>
    <mergeCell ref="A3:I3"/>
    <mergeCell ref="A8:I8"/>
    <mergeCell ref="A5:I5"/>
    <mergeCell ref="A4:I4"/>
    <mergeCell ref="A6:I6"/>
    <mergeCell ref="A7:I7"/>
    <mergeCell ref="A43:I43"/>
    <mergeCell ref="A28:I28"/>
    <mergeCell ref="A33:I33"/>
    <mergeCell ref="A38:I38"/>
    <mergeCell ref="A13:I13"/>
    <mergeCell ref="A23:I23"/>
    <mergeCell ref="A18:I18"/>
  </mergeCells>
  <phoneticPr fontId="1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8" bestFit="1" customWidth="1"/>
    <col min="11" max="16384" width="11.42578125" style="1"/>
  </cols>
  <sheetData>
    <row r="1" spans="1:11" ht="30.75">
      <c r="A1" s="126" t="s">
        <v>6</v>
      </c>
      <c r="B1" s="126"/>
      <c r="C1" s="126"/>
      <c r="D1" s="126"/>
      <c r="E1" s="126"/>
      <c r="F1" s="126"/>
      <c r="G1" s="126"/>
      <c r="H1" s="126"/>
      <c r="I1" s="1"/>
    </row>
    <row r="2" spans="1:11" ht="30.75">
      <c r="A2" s="126" t="s">
        <v>7</v>
      </c>
      <c r="B2" s="126"/>
      <c r="C2" s="126"/>
      <c r="D2" s="126"/>
      <c r="E2" s="126"/>
      <c r="F2" s="126"/>
      <c r="G2" s="126"/>
      <c r="H2" s="126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27" t="str">
        <f>'CAB Hasta 9,9'!A4:H4</f>
        <v>LINKS PINAMAR</v>
      </c>
      <c r="B4" s="127"/>
      <c r="C4" s="127"/>
      <c r="D4" s="127"/>
      <c r="E4" s="127"/>
      <c r="F4" s="127"/>
      <c r="G4" s="127"/>
      <c r="H4" s="127"/>
      <c r="I4" s="1"/>
    </row>
    <row r="5" spans="1:11" ht="25.5">
      <c r="A5" s="127" t="str">
        <f>'CAB Hasta 9,9'!A5:H5</f>
        <v>S.A.</v>
      </c>
      <c r="B5" s="127"/>
      <c r="C5" s="127"/>
      <c r="D5" s="127"/>
      <c r="E5" s="127"/>
      <c r="F5" s="127"/>
      <c r="G5" s="127"/>
      <c r="H5" s="127"/>
      <c r="I5" s="1"/>
    </row>
    <row r="6" spans="1:11" ht="26.25">
      <c r="A6" s="132" t="str">
        <f>'CAB Hasta 9,9'!A6:H6</f>
        <v>4° FECHA DEL RANKING DE MAYORES</v>
      </c>
      <c r="B6" s="132"/>
      <c r="C6" s="132"/>
      <c r="D6" s="132"/>
      <c r="E6" s="132"/>
      <c r="F6" s="132"/>
      <c r="G6" s="132"/>
      <c r="H6" s="132"/>
      <c r="I6" s="1"/>
    </row>
    <row r="7" spans="1:11" ht="20.25">
      <c r="A7" s="6"/>
      <c r="B7" s="6"/>
      <c r="C7" s="38"/>
      <c r="D7" s="6"/>
      <c r="E7" s="6"/>
      <c r="F7" s="6"/>
      <c r="G7" s="6"/>
      <c r="H7" s="6"/>
      <c r="I7" s="1"/>
    </row>
    <row r="8" spans="1:11" ht="19.5">
      <c r="A8" s="129" t="str">
        <f>'CAB Hasta 9,9'!A8:H8</f>
        <v>DOS VUELTAS DE 9 HOYOS MEDAL PLAY</v>
      </c>
      <c r="B8" s="129"/>
      <c r="C8" s="129"/>
      <c r="D8" s="129"/>
      <c r="E8" s="129"/>
      <c r="F8" s="129"/>
      <c r="G8" s="129"/>
      <c r="H8" s="129"/>
      <c r="I8" s="1"/>
    </row>
    <row r="9" spans="1:11" ht="19.5">
      <c r="A9" s="130" t="str">
        <f>'CAB Hasta 9,9'!A9:H9</f>
        <v>SABADO 10 Y DOMINGO 11 DE JUNIO DE 2023</v>
      </c>
      <c r="B9" s="130"/>
      <c r="C9" s="130"/>
      <c r="D9" s="130"/>
      <c r="E9" s="130"/>
      <c r="F9" s="130"/>
      <c r="G9" s="130"/>
      <c r="H9" s="130"/>
      <c r="I9" s="1"/>
    </row>
    <row r="10" spans="1:11" ht="21" thickBot="1">
      <c r="A10" s="6"/>
      <c r="B10" s="6"/>
      <c r="C10" s="38"/>
      <c r="D10" s="6"/>
      <c r="E10" s="6"/>
      <c r="F10" s="6"/>
      <c r="G10" s="6"/>
      <c r="H10" s="6"/>
      <c r="I10" s="1"/>
    </row>
    <row r="11" spans="1:11" ht="20.25" thickBot="1">
      <c r="A11" s="123" t="s">
        <v>15</v>
      </c>
      <c r="B11" s="124"/>
      <c r="C11" s="124"/>
      <c r="D11" s="124"/>
      <c r="E11" s="124"/>
      <c r="F11" s="124"/>
      <c r="G11" s="124"/>
      <c r="H11" s="125"/>
      <c r="I11" s="1"/>
    </row>
    <row r="12" spans="1:11" s="3" customFormat="1" ht="20.25" thickBot="1">
      <c r="A12" s="39" t="s">
        <v>0</v>
      </c>
      <c r="B12" s="40" t="s">
        <v>8</v>
      </c>
      <c r="C12" s="40" t="s">
        <v>13</v>
      </c>
      <c r="D12" s="41" t="s">
        <v>1</v>
      </c>
      <c r="E12" s="41" t="s">
        <v>2</v>
      </c>
      <c r="F12" s="41" t="s">
        <v>3</v>
      </c>
      <c r="G12" s="41" t="s">
        <v>4</v>
      </c>
      <c r="H12" s="60" t="s">
        <v>5</v>
      </c>
      <c r="I12" s="54" t="s">
        <v>21</v>
      </c>
      <c r="J12" s="47"/>
      <c r="K12" s="55" t="s">
        <v>22</v>
      </c>
    </row>
    <row r="13" spans="1:11" ht="19.5">
      <c r="A13" s="105" t="s">
        <v>179</v>
      </c>
      <c r="B13" s="106" t="s">
        <v>47</v>
      </c>
      <c r="C13" s="107">
        <v>16.2</v>
      </c>
      <c r="D13" s="108">
        <v>19</v>
      </c>
      <c r="E13" s="107">
        <v>44</v>
      </c>
      <c r="F13" s="107">
        <v>45</v>
      </c>
      <c r="G13" s="109">
        <f>SUM(E13+F13)</f>
        <v>89</v>
      </c>
      <c r="H13" s="103">
        <f>(G13-D13)</f>
        <v>70</v>
      </c>
      <c r="I13" s="111">
        <v>24994</v>
      </c>
      <c r="J13" s="69" t="s">
        <v>18</v>
      </c>
      <c r="K13" s="56">
        <f t="shared" ref="K13:K32" si="0">(F13-D13*0.5)</f>
        <v>35.5</v>
      </c>
    </row>
    <row r="14" spans="1:11" ht="19.5">
      <c r="A14" s="105" t="s">
        <v>151</v>
      </c>
      <c r="B14" s="106" t="s">
        <v>52</v>
      </c>
      <c r="C14" s="107">
        <v>11.5</v>
      </c>
      <c r="D14" s="108">
        <v>14</v>
      </c>
      <c r="E14" s="107">
        <v>43</v>
      </c>
      <c r="F14" s="107">
        <v>42</v>
      </c>
      <c r="G14" s="109">
        <f>SUM(E14+F14)</f>
        <v>85</v>
      </c>
      <c r="H14" s="103">
        <f>(G14-D14)</f>
        <v>71</v>
      </c>
      <c r="I14" s="111">
        <v>19404</v>
      </c>
      <c r="J14" s="69" t="s">
        <v>19</v>
      </c>
      <c r="K14" s="56">
        <f t="shared" si="0"/>
        <v>35</v>
      </c>
    </row>
    <row r="15" spans="1:11">
      <c r="A15" s="105" t="s">
        <v>144</v>
      </c>
      <c r="B15" s="106" t="s">
        <v>26</v>
      </c>
      <c r="C15" s="107">
        <v>10.1</v>
      </c>
      <c r="D15" s="108">
        <v>12</v>
      </c>
      <c r="E15" s="107">
        <v>43</v>
      </c>
      <c r="F15" s="107">
        <v>43</v>
      </c>
      <c r="G15" s="109">
        <f>SUM(E15+F15)</f>
        <v>86</v>
      </c>
      <c r="H15" s="110">
        <f>(G15-D15)</f>
        <v>74</v>
      </c>
      <c r="I15" s="111">
        <v>26132</v>
      </c>
      <c r="K15" s="56">
        <f t="shared" si="0"/>
        <v>37</v>
      </c>
    </row>
    <row r="16" spans="1:11">
      <c r="A16" s="105" t="s">
        <v>157</v>
      </c>
      <c r="B16" s="106" t="s">
        <v>158</v>
      </c>
      <c r="C16" s="107">
        <v>12.5</v>
      </c>
      <c r="D16" s="108">
        <v>15</v>
      </c>
      <c r="E16" s="107">
        <v>46</v>
      </c>
      <c r="F16" s="107">
        <v>43</v>
      </c>
      <c r="G16" s="109">
        <f>SUM(E16+F16)</f>
        <v>89</v>
      </c>
      <c r="H16" s="110">
        <f>(G16-D16)</f>
        <v>74</v>
      </c>
      <c r="I16" s="111">
        <v>27613</v>
      </c>
      <c r="K16" s="56">
        <f t="shared" si="0"/>
        <v>35.5</v>
      </c>
    </row>
    <row r="17" spans="1:11">
      <c r="A17" s="105" t="s">
        <v>178</v>
      </c>
      <c r="B17" s="106" t="s">
        <v>26</v>
      </c>
      <c r="C17" s="107">
        <v>16.100000000000001</v>
      </c>
      <c r="D17" s="108">
        <v>19</v>
      </c>
      <c r="E17" s="107">
        <v>46</v>
      </c>
      <c r="F17" s="107">
        <v>47</v>
      </c>
      <c r="G17" s="109">
        <f>SUM(E17+F17)</f>
        <v>93</v>
      </c>
      <c r="H17" s="110">
        <f>(G17-D17)</f>
        <v>74</v>
      </c>
      <c r="I17" s="111">
        <v>20847</v>
      </c>
      <c r="K17" s="56">
        <f t="shared" si="0"/>
        <v>37.5</v>
      </c>
    </row>
    <row r="18" spans="1:11">
      <c r="A18" s="105" t="s">
        <v>180</v>
      </c>
      <c r="B18" s="106" t="s">
        <v>59</v>
      </c>
      <c r="C18" s="107">
        <v>16.3</v>
      </c>
      <c r="D18" s="108">
        <v>19</v>
      </c>
      <c r="E18" s="107">
        <v>44</v>
      </c>
      <c r="F18" s="107">
        <v>50</v>
      </c>
      <c r="G18" s="109">
        <f>SUM(E18+F18)</f>
        <v>94</v>
      </c>
      <c r="H18" s="110">
        <f>(G18-D18)</f>
        <v>75</v>
      </c>
      <c r="I18" s="111">
        <v>17457</v>
      </c>
      <c r="K18" s="56">
        <f t="shared" si="0"/>
        <v>40.5</v>
      </c>
    </row>
    <row r="19" spans="1:11">
      <c r="A19" s="105" t="s">
        <v>168</v>
      </c>
      <c r="B19" s="106" t="s">
        <v>70</v>
      </c>
      <c r="C19" s="107">
        <v>14.1</v>
      </c>
      <c r="D19" s="108">
        <v>17</v>
      </c>
      <c r="E19" s="107">
        <v>45</v>
      </c>
      <c r="F19" s="107">
        <v>48</v>
      </c>
      <c r="G19" s="109">
        <f>SUM(E19+F19)</f>
        <v>93</v>
      </c>
      <c r="H19" s="110">
        <f>(G19-D19)</f>
        <v>76</v>
      </c>
      <c r="I19" s="111">
        <v>31484</v>
      </c>
      <c r="K19" s="56">
        <f t="shared" si="0"/>
        <v>39.5</v>
      </c>
    </row>
    <row r="20" spans="1:11">
      <c r="A20" s="105" t="s">
        <v>184</v>
      </c>
      <c r="B20" s="106" t="s">
        <v>70</v>
      </c>
      <c r="C20" s="107">
        <v>16.7</v>
      </c>
      <c r="D20" s="108">
        <v>20</v>
      </c>
      <c r="E20" s="107">
        <v>52</v>
      </c>
      <c r="F20" s="107">
        <v>45</v>
      </c>
      <c r="G20" s="109">
        <f>SUM(E20+F20)</f>
        <v>97</v>
      </c>
      <c r="H20" s="110">
        <f>(G20-D20)</f>
        <v>77</v>
      </c>
      <c r="I20" s="111">
        <v>27470</v>
      </c>
      <c r="K20" s="56">
        <f t="shared" si="0"/>
        <v>35</v>
      </c>
    </row>
    <row r="21" spans="1:11">
      <c r="A21" s="105" t="s">
        <v>160</v>
      </c>
      <c r="B21" s="106" t="s">
        <v>41</v>
      </c>
      <c r="C21" s="107">
        <v>12.7</v>
      </c>
      <c r="D21" s="108">
        <v>15</v>
      </c>
      <c r="E21" s="107">
        <v>46</v>
      </c>
      <c r="F21" s="107">
        <v>46</v>
      </c>
      <c r="G21" s="109">
        <f>SUM(E21+F21)</f>
        <v>92</v>
      </c>
      <c r="H21" s="110">
        <f>(G21-D21)</f>
        <v>77</v>
      </c>
      <c r="I21" s="111">
        <v>21939</v>
      </c>
      <c r="K21" s="56">
        <f t="shared" si="0"/>
        <v>38.5</v>
      </c>
    </row>
    <row r="22" spans="1:11">
      <c r="A22" s="105" t="s">
        <v>182</v>
      </c>
      <c r="B22" s="106" t="s">
        <v>41</v>
      </c>
      <c r="C22" s="107">
        <v>16.5</v>
      </c>
      <c r="D22" s="108">
        <v>20</v>
      </c>
      <c r="E22" s="107">
        <v>45</v>
      </c>
      <c r="F22" s="107">
        <v>52</v>
      </c>
      <c r="G22" s="109">
        <f>SUM(E22+F22)</f>
        <v>97</v>
      </c>
      <c r="H22" s="110">
        <f>(G22-D22)</f>
        <v>77</v>
      </c>
      <c r="I22" s="111">
        <v>25648</v>
      </c>
      <c r="K22" s="56">
        <f t="shared" si="0"/>
        <v>42</v>
      </c>
    </row>
    <row r="23" spans="1:11">
      <c r="A23" s="105" t="s">
        <v>186</v>
      </c>
      <c r="B23" s="106" t="s">
        <v>44</v>
      </c>
      <c r="C23" s="107">
        <v>16.899999999999999</v>
      </c>
      <c r="D23" s="108">
        <v>20</v>
      </c>
      <c r="E23" s="107">
        <v>49</v>
      </c>
      <c r="F23" s="107">
        <v>50</v>
      </c>
      <c r="G23" s="109">
        <f>SUM(E23+F23)</f>
        <v>99</v>
      </c>
      <c r="H23" s="110">
        <f>(G23-D23)</f>
        <v>79</v>
      </c>
      <c r="I23" s="111">
        <v>26004</v>
      </c>
      <c r="K23" s="56">
        <f t="shared" si="0"/>
        <v>40</v>
      </c>
    </row>
    <row r="24" spans="1:11">
      <c r="A24" s="105" t="s">
        <v>146</v>
      </c>
      <c r="B24" s="106" t="s">
        <v>59</v>
      </c>
      <c r="C24" s="107">
        <v>10.6</v>
      </c>
      <c r="D24" s="108">
        <v>13</v>
      </c>
      <c r="E24" s="107">
        <v>51</v>
      </c>
      <c r="F24" s="107">
        <v>42</v>
      </c>
      <c r="G24" s="109">
        <f>SUM(E24+F24)</f>
        <v>93</v>
      </c>
      <c r="H24" s="110">
        <f>(G24-D24)</f>
        <v>80</v>
      </c>
      <c r="I24" s="111">
        <v>24928</v>
      </c>
      <c r="K24" s="56">
        <f t="shared" si="0"/>
        <v>35.5</v>
      </c>
    </row>
    <row r="25" spans="1:11">
      <c r="A25" s="105" t="s">
        <v>177</v>
      </c>
      <c r="B25" s="106" t="s">
        <v>36</v>
      </c>
      <c r="C25" s="107">
        <v>16</v>
      </c>
      <c r="D25" s="108">
        <v>19</v>
      </c>
      <c r="E25" s="107">
        <v>46</v>
      </c>
      <c r="F25" s="107">
        <v>53</v>
      </c>
      <c r="G25" s="109">
        <f>SUM(E25+F25)</f>
        <v>99</v>
      </c>
      <c r="H25" s="110">
        <f>(G25-D25)</f>
        <v>80</v>
      </c>
      <c r="I25" s="111">
        <v>20406</v>
      </c>
      <c r="K25" s="56">
        <f t="shared" si="0"/>
        <v>43.5</v>
      </c>
    </row>
    <row r="26" spans="1:11">
      <c r="A26" s="105" t="s">
        <v>227</v>
      </c>
      <c r="B26" s="106" t="s">
        <v>47</v>
      </c>
      <c r="C26" s="107">
        <v>10</v>
      </c>
      <c r="D26" s="108">
        <v>12</v>
      </c>
      <c r="E26" s="107">
        <v>46</v>
      </c>
      <c r="F26" s="107">
        <v>47</v>
      </c>
      <c r="G26" s="109">
        <f>SUM(E26+F26)</f>
        <v>93</v>
      </c>
      <c r="H26" s="110">
        <f>(G26-D26)</f>
        <v>81</v>
      </c>
      <c r="I26" s="111">
        <v>19762</v>
      </c>
      <c r="K26" s="56">
        <f t="shared" si="0"/>
        <v>41</v>
      </c>
    </row>
    <row r="27" spans="1:11">
      <c r="A27" s="105" t="s">
        <v>148</v>
      </c>
      <c r="B27" s="106" t="s">
        <v>149</v>
      </c>
      <c r="C27" s="107">
        <v>11.1</v>
      </c>
      <c r="D27" s="108">
        <v>14</v>
      </c>
      <c r="E27" s="107">
        <v>47</v>
      </c>
      <c r="F27" s="107">
        <v>48</v>
      </c>
      <c r="G27" s="109">
        <f>SUM(E27+F27)</f>
        <v>95</v>
      </c>
      <c r="H27" s="110">
        <f>(G27-D27)</f>
        <v>81</v>
      </c>
      <c r="I27" s="111">
        <v>33831</v>
      </c>
      <c r="K27" s="56">
        <f t="shared" si="0"/>
        <v>41</v>
      </c>
    </row>
    <row r="28" spans="1:11">
      <c r="A28" s="105" t="s">
        <v>154</v>
      </c>
      <c r="B28" s="106" t="s">
        <v>47</v>
      </c>
      <c r="C28" s="107">
        <v>12.2</v>
      </c>
      <c r="D28" s="108">
        <v>15</v>
      </c>
      <c r="E28" s="107">
        <v>48</v>
      </c>
      <c r="F28" s="107">
        <v>48</v>
      </c>
      <c r="G28" s="109">
        <f>SUM(E28+F28)</f>
        <v>96</v>
      </c>
      <c r="H28" s="110">
        <f>(G28-D28)</f>
        <v>81</v>
      </c>
      <c r="I28" s="111">
        <v>23632</v>
      </c>
      <c r="K28" s="56">
        <f t="shared" si="0"/>
        <v>40.5</v>
      </c>
    </row>
    <row r="29" spans="1:11">
      <c r="A29" s="105" t="s">
        <v>152</v>
      </c>
      <c r="B29" s="106" t="s">
        <v>47</v>
      </c>
      <c r="C29" s="107">
        <v>11.9</v>
      </c>
      <c r="D29" s="108">
        <v>14</v>
      </c>
      <c r="E29" s="107">
        <v>51</v>
      </c>
      <c r="F29" s="107">
        <v>45</v>
      </c>
      <c r="G29" s="109">
        <f>SUM(E29+F29)</f>
        <v>96</v>
      </c>
      <c r="H29" s="110">
        <f>(G29-D29)</f>
        <v>82</v>
      </c>
      <c r="I29" s="111">
        <v>21345</v>
      </c>
      <c r="K29" s="56">
        <f t="shared" si="0"/>
        <v>38</v>
      </c>
    </row>
    <row r="30" spans="1:11">
      <c r="A30" s="105" t="s">
        <v>226</v>
      </c>
      <c r="B30" s="106" t="s">
        <v>26</v>
      </c>
      <c r="C30" s="107">
        <v>10</v>
      </c>
      <c r="D30" s="108">
        <v>12</v>
      </c>
      <c r="E30" s="107">
        <v>50</v>
      </c>
      <c r="F30" s="107">
        <v>45</v>
      </c>
      <c r="G30" s="109">
        <f>SUM(E30+F30)</f>
        <v>95</v>
      </c>
      <c r="H30" s="110">
        <f>(G30-D30)</f>
        <v>83</v>
      </c>
      <c r="I30" s="111">
        <v>22769</v>
      </c>
      <c r="K30" s="56">
        <f t="shared" si="0"/>
        <v>39</v>
      </c>
    </row>
    <row r="31" spans="1:11">
      <c r="A31" s="105" t="s">
        <v>187</v>
      </c>
      <c r="B31" s="106" t="s">
        <v>36</v>
      </c>
      <c r="C31" s="107">
        <v>16.899999999999999</v>
      </c>
      <c r="D31" s="108">
        <v>20</v>
      </c>
      <c r="E31" s="107">
        <v>54</v>
      </c>
      <c r="F31" s="107">
        <v>49</v>
      </c>
      <c r="G31" s="109">
        <f>SUM(E31+F31)</f>
        <v>103</v>
      </c>
      <c r="H31" s="110">
        <f>(G31-D31)</f>
        <v>83</v>
      </c>
      <c r="I31" s="111">
        <v>25046</v>
      </c>
      <c r="K31" s="56">
        <f t="shared" si="0"/>
        <v>39</v>
      </c>
    </row>
    <row r="32" spans="1:11">
      <c r="A32" s="105" t="s">
        <v>176</v>
      </c>
      <c r="B32" s="106" t="s">
        <v>39</v>
      </c>
      <c r="C32" s="107">
        <v>15.8</v>
      </c>
      <c r="D32" s="108">
        <v>19</v>
      </c>
      <c r="E32" s="107">
        <v>50</v>
      </c>
      <c r="F32" s="107">
        <v>52</v>
      </c>
      <c r="G32" s="109">
        <f>SUM(E32+F32)</f>
        <v>102</v>
      </c>
      <c r="H32" s="110">
        <f>(G32-D32)</f>
        <v>83</v>
      </c>
      <c r="I32" s="111">
        <v>23812</v>
      </c>
      <c r="K32" s="56">
        <f t="shared" si="0"/>
        <v>42.5</v>
      </c>
    </row>
    <row r="33" spans="1:11">
      <c r="A33" s="105" t="s">
        <v>173</v>
      </c>
      <c r="B33" s="106" t="s">
        <v>52</v>
      </c>
      <c r="C33" s="107">
        <v>15.5</v>
      </c>
      <c r="D33" s="108">
        <v>19</v>
      </c>
      <c r="E33" s="107">
        <v>48</v>
      </c>
      <c r="F33" s="107">
        <v>55</v>
      </c>
      <c r="G33" s="109">
        <f>SUM(E33+F33)</f>
        <v>103</v>
      </c>
      <c r="H33" s="110">
        <f>(G33-D33)</f>
        <v>84</v>
      </c>
      <c r="I33" s="111">
        <v>24241</v>
      </c>
    </row>
    <row r="34" spans="1:11">
      <c r="A34" s="105" t="s">
        <v>147</v>
      </c>
      <c r="B34" s="106" t="s">
        <v>47</v>
      </c>
      <c r="C34" s="107">
        <v>11</v>
      </c>
      <c r="D34" s="108">
        <v>13</v>
      </c>
      <c r="E34" s="107">
        <v>49</v>
      </c>
      <c r="F34" s="107">
        <v>49</v>
      </c>
      <c r="G34" s="109">
        <f>SUM(E34+F34)</f>
        <v>98</v>
      </c>
      <c r="H34" s="110">
        <f>(G34-D34)</f>
        <v>85</v>
      </c>
      <c r="I34" s="111">
        <v>35437</v>
      </c>
    </row>
    <row r="35" spans="1:11">
      <c r="A35" s="105" t="s">
        <v>170</v>
      </c>
      <c r="B35" s="106" t="s">
        <v>26</v>
      </c>
      <c r="C35" s="107">
        <v>15.1</v>
      </c>
      <c r="D35" s="108">
        <v>18</v>
      </c>
      <c r="E35" s="107">
        <v>52</v>
      </c>
      <c r="F35" s="107">
        <v>51</v>
      </c>
      <c r="G35" s="109">
        <f>SUM(E35+F35)</f>
        <v>103</v>
      </c>
      <c r="H35" s="110">
        <f>(G35-D35)</f>
        <v>85</v>
      </c>
      <c r="I35" s="111">
        <v>32903</v>
      </c>
    </row>
    <row r="36" spans="1:11">
      <c r="A36" s="105" t="s">
        <v>159</v>
      </c>
      <c r="B36" s="106" t="s">
        <v>41</v>
      </c>
      <c r="C36" s="107">
        <v>12.6</v>
      </c>
      <c r="D36" s="108">
        <v>15</v>
      </c>
      <c r="E36" s="107">
        <v>48</v>
      </c>
      <c r="F36" s="107">
        <v>52</v>
      </c>
      <c r="G36" s="109">
        <f>SUM(E36+F36)</f>
        <v>100</v>
      </c>
      <c r="H36" s="110">
        <f>(G36-D36)</f>
        <v>85</v>
      </c>
      <c r="I36" s="111">
        <v>21004</v>
      </c>
    </row>
    <row r="37" spans="1:11">
      <c r="A37" s="105" t="s">
        <v>185</v>
      </c>
      <c r="B37" s="106" t="s">
        <v>158</v>
      </c>
      <c r="C37" s="107">
        <v>16.8</v>
      </c>
      <c r="D37" s="108">
        <v>20</v>
      </c>
      <c r="E37" s="107">
        <v>52</v>
      </c>
      <c r="F37" s="107">
        <v>53</v>
      </c>
      <c r="G37" s="109">
        <f>SUM(E37+F37)</f>
        <v>105</v>
      </c>
      <c r="H37" s="110">
        <f>(G37-D37)</f>
        <v>85</v>
      </c>
      <c r="I37" s="111">
        <v>20383</v>
      </c>
    </row>
    <row r="38" spans="1:11">
      <c r="A38" s="105" t="s">
        <v>181</v>
      </c>
      <c r="B38" s="106" t="s">
        <v>96</v>
      </c>
      <c r="C38" s="107">
        <v>16.399999999999999</v>
      </c>
      <c r="D38" s="108">
        <v>20</v>
      </c>
      <c r="E38" s="107">
        <v>49</v>
      </c>
      <c r="F38" s="107">
        <v>56</v>
      </c>
      <c r="G38" s="109">
        <f>SUM(E38+F38)</f>
        <v>105</v>
      </c>
      <c r="H38" s="110">
        <f>(G38-D38)</f>
        <v>85</v>
      </c>
      <c r="I38" s="111">
        <v>19717</v>
      </c>
    </row>
    <row r="39" spans="1:11">
      <c r="A39" s="105" t="s">
        <v>145</v>
      </c>
      <c r="B39" s="106" t="s">
        <v>47</v>
      </c>
      <c r="C39" s="107">
        <v>10.4</v>
      </c>
      <c r="D39" s="108">
        <v>13</v>
      </c>
      <c r="E39" s="107">
        <v>51</v>
      </c>
      <c r="F39" s="107">
        <v>52</v>
      </c>
      <c r="G39" s="109">
        <f>SUM(E39+F39)</f>
        <v>103</v>
      </c>
      <c r="H39" s="110">
        <f>(G39-D39)</f>
        <v>90</v>
      </c>
      <c r="I39" s="111">
        <v>24139</v>
      </c>
      <c r="J39" s="27"/>
    </row>
    <row r="40" spans="1:11">
      <c r="A40" s="105" t="s">
        <v>166</v>
      </c>
      <c r="B40" s="106" t="s">
        <v>149</v>
      </c>
      <c r="C40" s="107">
        <v>13.5</v>
      </c>
      <c r="D40" s="108">
        <v>16</v>
      </c>
      <c r="E40" s="107">
        <v>50</v>
      </c>
      <c r="F40" s="107">
        <v>59</v>
      </c>
      <c r="G40" s="109">
        <f>SUM(E40+F40)</f>
        <v>109</v>
      </c>
      <c r="H40" s="110">
        <f>(G40-D40)</f>
        <v>93</v>
      </c>
      <c r="I40" s="111">
        <v>33865</v>
      </c>
      <c r="K40" s="27"/>
    </row>
    <row r="41" spans="1:11">
      <c r="A41" s="105" t="s">
        <v>169</v>
      </c>
      <c r="B41" s="106" t="s">
        <v>62</v>
      </c>
      <c r="C41" s="107">
        <v>14.5</v>
      </c>
      <c r="D41" s="108">
        <v>17</v>
      </c>
      <c r="E41" s="107">
        <v>53</v>
      </c>
      <c r="F41" s="107">
        <v>58</v>
      </c>
      <c r="G41" s="109">
        <f>SUM(E41+F41)</f>
        <v>111</v>
      </c>
      <c r="H41" s="110">
        <f>(G41-D41)</f>
        <v>94</v>
      </c>
      <c r="I41" s="111">
        <v>19330</v>
      </c>
      <c r="K41" s="27"/>
    </row>
    <row r="42" spans="1:11" ht="19.5">
      <c r="A42" s="96" t="s">
        <v>163</v>
      </c>
      <c r="B42" s="106" t="s">
        <v>62</v>
      </c>
      <c r="C42" s="107">
        <v>13.2</v>
      </c>
      <c r="D42" s="153" t="s">
        <v>9</v>
      </c>
      <c r="E42" s="154" t="s">
        <v>9</v>
      </c>
      <c r="F42" s="154" t="s">
        <v>9</v>
      </c>
      <c r="G42" s="112" t="s">
        <v>9</v>
      </c>
      <c r="H42" s="113" t="s">
        <v>9</v>
      </c>
      <c r="I42" s="111">
        <v>28354</v>
      </c>
      <c r="K42" s="27"/>
    </row>
    <row r="43" spans="1:11" ht="19.5">
      <c r="A43" s="96" t="s">
        <v>164</v>
      </c>
      <c r="B43" s="106" t="s">
        <v>158</v>
      </c>
      <c r="C43" s="107">
        <v>13.4</v>
      </c>
      <c r="D43" s="153" t="s">
        <v>9</v>
      </c>
      <c r="E43" s="154" t="s">
        <v>9</v>
      </c>
      <c r="F43" s="154" t="s">
        <v>9</v>
      </c>
      <c r="G43" s="112" t="s">
        <v>9</v>
      </c>
      <c r="H43" s="113" t="s">
        <v>9</v>
      </c>
      <c r="I43" s="111">
        <v>25110</v>
      </c>
    </row>
    <row r="44" spans="1:11" ht="19.5">
      <c r="A44" s="96" t="s">
        <v>167</v>
      </c>
      <c r="B44" s="106" t="s">
        <v>41</v>
      </c>
      <c r="C44" s="107">
        <v>13.7</v>
      </c>
      <c r="D44" s="153" t="s">
        <v>9</v>
      </c>
      <c r="E44" s="154" t="s">
        <v>9</v>
      </c>
      <c r="F44" s="154" t="s">
        <v>9</v>
      </c>
      <c r="G44" s="112" t="s">
        <v>9</v>
      </c>
      <c r="H44" s="113" t="s">
        <v>9</v>
      </c>
      <c r="I44" s="111">
        <v>20338</v>
      </c>
    </row>
    <row r="45" spans="1:11">
      <c r="A45" s="105" t="s">
        <v>150</v>
      </c>
      <c r="B45" s="106" t="s">
        <v>47</v>
      </c>
      <c r="C45" s="107">
        <v>11.3</v>
      </c>
      <c r="D45" s="108" t="s">
        <v>5</v>
      </c>
      <c r="E45" s="107" t="s">
        <v>138</v>
      </c>
      <c r="F45" s="107" t="s">
        <v>137</v>
      </c>
      <c r="G45" s="112" t="s">
        <v>9</v>
      </c>
      <c r="H45" s="113" t="s">
        <v>9</v>
      </c>
      <c r="I45" s="111">
        <v>18615</v>
      </c>
    </row>
    <row r="46" spans="1:11">
      <c r="A46" s="105" t="s">
        <v>153</v>
      </c>
      <c r="B46" s="106" t="s">
        <v>39</v>
      </c>
      <c r="C46" s="107">
        <v>12.1</v>
      </c>
      <c r="D46" s="108" t="s">
        <v>5</v>
      </c>
      <c r="E46" s="107" t="s">
        <v>138</v>
      </c>
      <c r="F46" s="107" t="s">
        <v>137</v>
      </c>
      <c r="G46" s="112" t="s">
        <v>9</v>
      </c>
      <c r="H46" s="113" t="s">
        <v>9</v>
      </c>
      <c r="I46" s="111">
        <v>25065</v>
      </c>
    </row>
    <row r="47" spans="1:11">
      <c r="A47" s="105" t="s">
        <v>155</v>
      </c>
      <c r="B47" s="106" t="s">
        <v>26</v>
      </c>
      <c r="C47" s="107">
        <v>12.2</v>
      </c>
      <c r="D47" s="108" t="s">
        <v>5</v>
      </c>
      <c r="E47" s="107" t="s">
        <v>138</v>
      </c>
      <c r="F47" s="107" t="s">
        <v>137</v>
      </c>
      <c r="G47" s="112" t="s">
        <v>9</v>
      </c>
      <c r="H47" s="113" t="s">
        <v>9</v>
      </c>
      <c r="I47" s="111">
        <v>34145</v>
      </c>
    </row>
    <row r="48" spans="1:11">
      <c r="A48" s="105" t="s">
        <v>156</v>
      </c>
      <c r="B48" s="106" t="s">
        <v>36</v>
      </c>
      <c r="C48" s="107">
        <v>12.5</v>
      </c>
      <c r="D48" s="108" t="s">
        <v>5</v>
      </c>
      <c r="E48" s="107" t="s">
        <v>138</v>
      </c>
      <c r="F48" s="107" t="s">
        <v>137</v>
      </c>
      <c r="G48" s="112" t="s">
        <v>9</v>
      </c>
      <c r="H48" s="113" t="s">
        <v>9</v>
      </c>
      <c r="I48" s="111">
        <v>26053</v>
      </c>
    </row>
    <row r="49" spans="1:9">
      <c r="A49" s="105" t="s">
        <v>161</v>
      </c>
      <c r="B49" s="106" t="s">
        <v>36</v>
      </c>
      <c r="C49" s="107">
        <v>12.9</v>
      </c>
      <c r="D49" s="108" t="s">
        <v>5</v>
      </c>
      <c r="E49" s="107" t="s">
        <v>138</v>
      </c>
      <c r="F49" s="107" t="s">
        <v>137</v>
      </c>
      <c r="G49" s="112" t="s">
        <v>9</v>
      </c>
      <c r="H49" s="113" t="s">
        <v>9</v>
      </c>
      <c r="I49" s="111">
        <v>23444</v>
      </c>
    </row>
    <row r="50" spans="1:9">
      <c r="A50" s="105" t="s">
        <v>162</v>
      </c>
      <c r="B50" s="106" t="s">
        <v>39</v>
      </c>
      <c r="C50" s="107">
        <v>13.1</v>
      </c>
      <c r="D50" s="108" t="s">
        <v>5</v>
      </c>
      <c r="E50" s="107" t="s">
        <v>138</v>
      </c>
      <c r="F50" s="107" t="s">
        <v>137</v>
      </c>
      <c r="G50" s="112" t="s">
        <v>9</v>
      </c>
      <c r="H50" s="113" t="s">
        <v>9</v>
      </c>
      <c r="I50" s="111">
        <v>33654</v>
      </c>
    </row>
    <row r="51" spans="1:9">
      <c r="A51" s="105" t="s">
        <v>165</v>
      </c>
      <c r="B51" s="106" t="s">
        <v>44</v>
      </c>
      <c r="C51" s="107">
        <v>13.4</v>
      </c>
      <c r="D51" s="108" t="s">
        <v>5</v>
      </c>
      <c r="E51" s="107" t="s">
        <v>138</v>
      </c>
      <c r="F51" s="107" t="s">
        <v>137</v>
      </c>
      <c r="G51" s="112" t="s">
        <v>9</v>
      </c>
      <c r="H51" s="113" t="s">
        <v>9</v>
      </c>
      <c r="I51" s="111">
        <v>32764</v>
      </c>
    </row>
    <row r="52" spans="1:9">
      <c r="A52" s="105" t="s">
        <v>171</v>
      </c>
      <c r="B52" s="106" t="s">
        <v>47</v>
      </c>
      <c r="C52" s="107">
        <v>15.2</v>
      </c>
      <c r="D52" s="108" t="s">
        <v>5</v>
      </c>
      <c r="E52" s="107" t="s">
        <v>138</v>
      </c>
      <c r="F52" s="107" t="s">
        <v>137</v>
      </c>
      <c r="G52" s="112" t="s">
        <v>9</v>
      </c>
      <c r="H52" s="113" t="s">
        <v>9</v>
      </c>
      <c r="I52" s="111">
        <v>27121</v>
      </c>
    </row>
    <row r="53" spans="1:9">
      <c r="A53" s="105" t="s">
        <v>172</v>
      </c>
      <c r="B53" s="106" t="s">
        <v>26</v>
      </c>
      <c r="C53" s="107">
        <v>15.3</v>
      </c>
      <c r="D53" s="108" t="s">
        <v>5</v>
      </c>
      <c r="E53" s="107" t="s">
        <v>138</v>
      </c>
      <c r="F53" s="107" t="s">
        <v>137</v>
      </c>
      <c r="G53" s="112" t="s">
        <v>9</v>
      </c>
      <c r="H53" s="113" t="s">
        <v>9</v>
      </c>
      <c r="I53" s="111">
        <v>28030</v>
      </c>
    </row>
    <row r="54" spans="1:9">
      <c r="A54" s="105" t="s">
        <v>174</v>
      </c>
      <c r="B54" s="106" t="s">
        <v>70</v>
      </c>
      <c r="C54" s="107">
        <v>15.5</v>
      </c>
      <c r="D54" s="108" t="s">
        <v>5</v>
      </c>
      <c r="E54" s="107" t="s">
        <v>138</v>
      </c>
      <c r="F54" s="107" t="s">
        <v>137</v>
      </c>
      <c r="G54" s="112" t="s">
        <v>9</v>
      </c>
      <c r="H54" s="113" t="s">
        <v>9</v>
      </c>
      <c r="I54" s="111">
        <v>21614</v>
      </c>
    </row>
    <row r="55" spans="1:9">
      <c r="A55" s="105" t="s">
        <v>175</v>
      </c>
      <c r="B55" s="106" t="s">
        <v>52</v>
      </c>
      <c r="C55" s="107">
        <v>15.8</v>
      </c>
      <c r="D55" s="108" t="s">
        <v>5</v>
      </c>
      <c r="E55" s="107" t="s">
        <v>138</v>
      </c>
      <c r="F55" s="107" t="s">
        <v>137</v>
      </c>
      <c r="G55" s="112" t="s">
        <v>9</v>
      </c>
      <c r="H55" s="113" t="s">
        <v>9</v>
      </c>
      <c r="I55" s="111">
        <v>24112</v>
      </c>
    </row>
    <row r="56" spans="1:9">
      <c r="A56" s="105" t="s">
        <v>183</v>
      </c>
      <c r="B56" s="106" t="s">
        <v>96</v>
      </c>
      <c r="C56" s="107">
        <v>16.600000000000001</v>
      </c>
      <c r="D56" s="108" t="s">
        <v>5</v>
      </c>
      <c r="E56" s="107" t="s">
        <v>138</v>
      </c>
      <c r="F56" s="107" t="s">
        <v>137</v>
      </c>
      <c r="G56" s="112" t="s">
        <v>9</v>
      </c>
      <c r="H56" s="113" t="s">
        <v>9</v>
      </c>
      <c r="I56" s="111">
        <v>17126</v>
      </c>
    </row>
  </sheetData>
  <sortState xmlns:xlrd2="http://schemas.microsoft.com/office/spreadsheetml/2017/richdata2" ref="A13:I56">
    <sortCondition ref="H13:H56"/>
    <sortCondition ref="F13:F56"/>
    <sortCondition ref="E13:E56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8" bestFit="1" customWidth="1"/>
    <col min="11" max="11" width="11.42578125" style="27"/>
    <col min="12" max="16384" width="11.42578125" style="1"/>
  </cols>
  <sheetData>
    <row r="1" spans="1:12" ht="30.75">
      <c r="A1" s="126" t="s">
        <v>6</v>
      </c>
      <c r="B1" s="126"/>
      <c r="C1" s="126"/>
      <c r="D1" s="126"/>
      <c r="E1" s="126"/>
      <c r="F1" s="126"/>
      <c r="G1" s="126"/>
      <c r="H1" s="126"/>
      <c r="I1" s="1"/>
    </row>
    <row r="2" spans="1:12" ht="30.75">
      <c r="A2" s="126" t="s">
        <v>7</v>
      </c>
      <c r="B2" s="126"/>
      <c r="C2" s="126"/>
      <c r="D2" s="126"/>
      <c r="E2" s="126"/>
      <c r="F2" s="126"/>
      <c r="G2" s="126"/>
      <c r="H2" s="126"/>
      <c r="I2" s="1"/>
    </row>
    <row r="3" spans="1:12">
      <c r="D3" s="1"/>
      <c r="E3" s="1"/>
      <c r="F3" s="1"/>
      <c r="G3" s="1"/>
      <c r="H3" s="1"/>
      <c r="I3" s="1"/>
    </row>
    <row r="4" spans="1:12" ht="25.5">
      <c r="A4" s="127" t="str">
        <f>'CAB Hasta 9,9'!A4:H4</f>
        <v>LINKS PINAMAR</v>
      </c>
      <c r="B4" s="127"/>
      <c r="C4" s="127"/>
      <c r="D4" s="127"/>
      <c r="E4" s="127"/>
      <c r="F4" s="127"/>
      <c r="G4" s="127"/>
      <c r="H4" s="127"/>
      <c r="I4" s="1"/>
    </row>
    <row r="5" spans="1:12" ht="25.5">
      <c r="A5" s="127" t="str">
        <f>'CAB Hasta 9,9'!A5:H5</f>
        <v>S.A.</v>
      </c>
      <c r="B5" s="127"/>
      <c r="C5" s="127"/>
      <c r="D5" s="127"/>
      <c r="E5" s="127"/>
      <c r="F5" s="127"/>
      <c r="G5" s="127"/>
      <c r="H5" s="127"/>
      <c r="I5" s="1"/>
    </row>
    <row r="6" spans="1:12" ht="26.25">
      <c r="A6" s="132" t="str">
        <f>'CAB Hasta 9,9'!A6:H6</f>
        <v>4° FECHA DEL RANKING DE MAYORES</v>
      </c>
      <c r="B6" s="132"/>
      <c r="C6" s="132"/>
      <c r="D6" s="132"/>
      <c r="E6" s="132"/>
      <c r="F6" s="132"/>
      <c r="G6" s="132"/>
      <c r="H6" s="132"/>
      <c r="I6" s="1"/>
    </row>
    <row r="7" spans="1:12" ht="20.25">
      <c r="A7" s="6"/>
      <c r="B7" s="6"/>
      <c r="C7" s="6"/>
      <c r="D7" s="6"/>
      <c r="E7" s="6"/>
      <c r="F7" s="6"/>
      <c r="G7" s="6"/>
      <c r="H7" s="6"/>
      <c r="I7" s="1"/>
    </row>
    <row r="8" spans="1:12" ht="19.5">
      <c r="A8" s="129" t="str">
        <f>'CAB Hasta 9,9'!A8:H8</f>
        <v>DOS VUELTAS DE 9 HOYOS MEDAL PLAY</v>
      </c>
      <c r="B8" s="129"/>
      <c r="C8" s="129"/>
      <c r="D8" s="129"/>
      <c r="E8" s="129"/>
      <c r="F8" s="129"/>
      <c r="G8" s="129"/>
      <c r="H8" s="129"/>
      <c r="I8" s="1"/>
    </row>
    <row r="9" spans="1:12" ht="19.5">
      <c r="A9" s="130" t="str">
        <f>'CAB Hasta 9,9'!A9:H9</f>
        <v>SABADO 10 Y DOMINGO 11 DE JUNIO DE 2023</v>
      </c>
      <c r="B9" s="130"/>
      <c r="C9" s="130"/>
      <c r="D9" s="130"/>
      <c r="E9" s="130"/>
      <c r="F9" s="130"/>
      <c r="G9" s="130"/>
      <c r="H9" s="130"/>
      <c r="I9" s="1"/>
    </row>
    <row r="10" spans="1:12" ht="20.25" thickBot="1">
      <c r="A10" s="28"/>
      <c r="B10" s="28"/>
      <c r="C10" s="37"/>
      <c r="D10" s="28"/>
      <c r="E10" s="28"/>
      <c r="F10" s="28"/>
      <c r="G10" s="28"/>
      <c r="H10" s="28"/>
      <c r="I10" s="1"/>
    </row>
    <row r="11" spans="1:12" ht="20.25" thickBot="1">
      <c r="A11" s="123" t="s">
        <v>16</v>
      </c>
      <c r="B11" s="124"/>
      <c r="C11" s="124"/>
      <c r="D11" s="124"/>
      <c r="E11" s="124"/>
      <c r="F11" s="124"/>
      <c r="G11" s="124"/>
      <c r="H11" s="125"/>
      <c r="I11" s="1"/>
      <c r="K11" s="55" t="s">
        <v>22</v>
      </c>
    </row>
    <row r="12" spans="1:12" s="3" customFormat="1" ht="20.25" thickBot="1">
      <c r="A12" s="70" t="s">
        <v>0</v>
      </c>
      <c r="B12" s="71" t="s">
        <v>8</v>
      </c>
      <c r="C12" s="5" t="s">
        <v>13</v>
      </c>
      <c r="D12" s="72" t="s">
        <v>1</v>
      </c>
      <c r="E12" s="72" t="s">
        <v>2</v>
      </c>
      <c r="F12" s="72" t="s">
        <v>3</v>
      </c>
      <c r="G12" s="72" t="s">
        <v>4</v>
      </c>
      <c r="H12" s="72" t="s">
        <v>5</v>
      </c>
      <c r="I12" s="54" t="s">
        <v>21</v>
      </c>
      <c r="J12" s="53"/>
      <c r="K12" s="55" t="s">
        <v>25</v>
      </c>
    </row>
    <row r="13" spans="1:12" ht="19.5">
      <c r="A13" s="105" t="s">
        <v>205</v>
      </c>
      <c r="B13" s="106" t="s">
        <v>47</v>
      </c>
      <c r="C13" s="107">
        <v>21</v>
      </c>
      <c r="D13" s="108">
        <v>23</v>
      </c>
      <c r="E13" s="107">
        <v>48</v>
      </c>
      <c r="F13" s="107">
        <v>48</v>
      </c>
      <c r="G13" s="109">
        <f>SUM(E13+F13)</f>
        <v>96</v>
      </c>
      <c r="H13" s="122">
        <f>(G13-D13)</f>
        <v>73</v>
      </c>
      <c r="I13" s="111">
        <v>23705</v>
      </c>
      <c r="J13" s="69" t="s">
        <v>18</v>
      </c>
      <c r="K13" s="56">
        <f t="shared" ref="K13:K28" si="0">(F13-D13*0.5)</f>
        <v>36.5</v>
      </c>
      <c r="L13" s="61"/>
    </row>
    <row r="14" spans="1:12" ht="19.5">
      <c r="A14" s="105" t="s">
        <v>214</v>
      </c>
      <c r="B14" s="106" t="s">
        <v>59</v>
      </c>
      <c r="C14" s="107">
        <v>24.6</v>
      </c>
      <c r="D14" s="108">
        <v>27</v>
      </c>
      <c r="E14" s="107">
        <v>51</v>
      </c>
      <c r="F14" s="107">
        <v>50</v>
      </c>
      <c r="G14" s="109">
        <f>SUM(E14+F14)</f>
        <v>101</v>
      </c>
      <c r="H14" s="122">
        <f>(G14-D14)</f>
        <v>74</v>
      </c>
      <c r="I14" s="111">
        <v>19809</v>
      </c>
      <c r="J14" s="69" t="s">
        <v>19</v>
      </c>
      <c r="K14" s="57">
        <f t="shared" si="0"/>
        <v>36.5</v>
      </c>
      <c r="L14" s="61"/>
    </row>
    <row r="15" spans="1:12">
      <c r="A15" s="105" t="s">
        <v>211</v>
      </c>
      <c r="B15" s="106" t="s">
        <v>44</v>
      </c>
      <c r="C15" s="107">
        <v>22.9</v>
      </c>
      <c r="D15" s="108">
        <v>25</v>
      </c>
      <c r="E15" s="107">
        <v>48</v>
      </c>
      <c r="F15" s="107">
        <v>51</v>
      </c>
      <c r="G15" s="109">
        <f>SUM(E15+F15)</f>
        <v>99</v>
      </c>
      <c r="H15" s="110">
        <f>(G15-D15)</f>
        <v>74</v>
      </c>
      <c r="I15" s="111">
        <v>28143</v>
      </c>
      <c r="K15" s="57">
        <f t="shared" si="0"/>
        <v>38.5</v>
      </c>
    </row>
    <row r="16" spans="1:12">
      <c r="A16" s="105" t="s">
        <v>204</v>
      </c>
      <c r="B16" s="106" t="s">
        <v>44</v>
      </c>
      <c r="C16" s="107">
        <v>20.8</v>
      </c>
      <c r="D16" s="108">
        <v>23</v>
      </c>
      <c r="E16" s="107">
        <v>47</v>
      </c>
      <c r="F16" s="107">
        <v>51</v>
      </c>
      <c r="G16" s="109">
        <f>SUM(E16+F16)</f>
        <v>98</v>
      </c>
      <c r="H16" s="110">
        <f>(G16-D16)</f>
        <v>75</v>
      </c>
      <c r="I16" s="111">
        <v>20130</v>
      </c>
      <c r="K16" s="56">
        <f t="shared" si="0"/>
        <v>39.5</v>
      </c>
    </row>
    <row r="17" spans="1:11">
      <c r="A17" s="105" t="s">
        <v>203</v>
      </c>
      <c r="B17" s="106" t="s">
        <v>44</v>
      </c>
      <c r="C17" s="107">
        <v>20.3</v>
      </c>
      <c r="D17" s="108">
        <v>22</v>
      </c>
      <c r="E17" s="107">
        <v>47</v>
      </c>
      <c r="F17" s="107">
        <v>51</v>
      </c>
      <c r="G17" s="109">
        <f>SUM(E17+F17)</f>
        <v>98</v>
      </c>
      <c r="H17" s="110">
        <f>(G17-D17)</f>
        <v>76</v>
      </c>
      <c r="I17" s="111">
        <v>27134</v>
      </c>
      <c r="K17" s="56">
        <f t="shared" si="0"/>
        <v>40</v>
      </c>
    </row>
    <row r="18" spans="1:11">
      <c r="A18" s="105" t="s">
        <v>207</v>
      </c>
      <c r="B18" s="106" t="s">
        <v>59</v>
      </c>
      <c r="C18" s="107">
        <v>21.4</v>
      </c>
      <c r="D18" s="108">
        <v>24</v>
      </c>
      <c r="E18" s="107">
        <v>53</v>
      </c>
      <c r="F18" s="107">
        <v>48</v>
      </c>
      <c r="G18" s="109">
        <f>SUM(E18+F18)</f>
        <v>101</v>
      </c>
      <c r="H18" s="110">
        <f>(G18-D18)</f>
        <v>77</v>
      </c>
      <c r="I18" s="111">
        <v>26177</v>
      </c>
      <c r="K18" s="56">
        <f t="shared" si="0"/>
        <v>36</v>
      </c>
    </row>
    <row r="19" spans="1:11">
      <c r="A19" s="105" t="s">
        <v>210</v>
      </c>
      <c r="B19" s="106" t="s">
        <v>47</v>
      </c>
      <c r="C19" s="107">
        <v>22</v>
      </c>
      <c r="D19" s="108">
        <v>24</v>
      </c>
      <c r="E19" s="107">
        <v>54</v>
      </c>
      <c r="F19" s="107">
        <v>50</v>
      </c>
      <c r="G19" s="109">
        <f>SUM(E19+F19)</f>
        <v>104</v>
      </c>
      <c r="H19" s="110">
        <f>(G19-D19)</f>
        <v>80</v>
      </c>
      <c r="I19" s="111">
        <v>25427</v>
      </c>
      <c r="K19" s="56">
        <f t="shared" si="0"/>
        <v>38</v>
      </c>
    </row>
    <row r="20" spans="1:11">
      <c r="A20" s="105" t="s">
        <v>196</v>
      </c>
      <c r="B20" s="106" t="s">
        <v>47</v>
      </c>
      <c r="C20" s="107">
        <v>19.3</v>
      </c>
      <c r="D20" s="108">
        <v>21</v>
      </c>
      <c r="E20" s="107">
        <v>49</v>
      </c>
      <c r="F20" s="107">
        <v>52</v>
      </c>
      <c r="G20" s="109">
        <f>SUM(E20+F20)</f>
        <v>101</v>
      </c>
      <c r="H20" s="110">
        <f>(G20-D20)</f>
        <v>80</v>
      </c>
      <c r="I20" s="111">
        <v>26075</v>
      </c>
      <c r="K20" s="56">
        <f t="shared" si="0"/>
        <v>41.5</v>
      </c>
    </row>
    <row r="21" spans="1:11">
      <c r="A21" s="105" t="s">
        <v>194</v>
      </c>
      <c r="B21" s="106" t="s">
        <v>158</v>
      </c>
      <c r="C21" s="107">
        <v>19.2</v>
      </c>
      <c r="D21" s="108">
        <v>21</v>
      </c>
      <c r="E21" s="107">
        <v>51</v>
      </c>
      <c r="F21" s="107">
        <v>52</v>
      </c>
      <c r="G21" s="109">
        <f>SUM(E21+F21)</f>
        <v>103</v>
      </c>
      <c r="H21" s="110">
        <f>(G21-D21)</f>
        <v>82</v>
      </c>
      <c r="I21" s="111">
        <v>19578</v>
      </c>
      <c r="K21" s="56">
        <f t="shared" si="0"/>
        <v>41.5</v>
      </c>
    </row>
    <row r="22" spans="1:11">
      <c r="A22" s="105" t="s">
        <v>190</v>
      </c>
      <c r="B22" s="106" t="s">
        <v>158</v>
      </c>
      <c r="C22" s="107">
        <v>17.2</v>
      </c>
      <c r="D22" s="108">
        <v>19</v>
      </c>
      <c r="E22" s="107">
        <v>57</v>
      </c>
      <c r="F22" s="107">
        <v>45</v>
      </c>
      <c r="G22" s="109">
        <f>SUM(E22+F22)</f>
        <v>102</v>
      </c>
      <c r="H22" s="110">
        <f>(G22-D22)</f>
        <v>83</v>
      </c>
      <c r="I22" s="111">
        <v>23449</v>
      </c>
      <c r="K22" s="56">
        <f t="shared" si="0"/>
        <v>35.5</v>
      </c>
    </row>
    <row r="23" spans="1:11">
      <c r="A23" s="105" t="s">
        <v>197</v>
      </c>
      <c r="B23" s="106" t="s">
        <v>70</v>
      </c>
      <c r="C23" s="107">
        <v>19.3</v>
      </c>
      <c r="D23" s="108">
        <v>21</v>
      </c>
      <c r="E23" s="107">
        <v>51</v>
      </c>
      <c r="F23" s="107">
        <v>53</v>
      </c>
      <c r="G23" s="109">
        <f>SUM(E23+F23)</f>
        <v>104</v>
      </c>
      <c r="H23" s="110">
        <f>(G23-D23)</f>
        <v>83</v>
      </c>
      <c r="I23" s="111">
        <v>31639</v>
      </c>
      <c r="K23" s="56">
        <f t="shared" si="0"/>
        <v>42.5</v>
      </c>
    </row>
    <row r="24" spans="1:11">
      <c r="A24" s="105" t="s">
        <v>201</v>
      </c>
      <c r="B24" s="106" t="s">
        <v>47</v>
      </c>
      <c r="C24" s="107">
        <v>19.899999999999999</v>
      </c>
      <c r="D24" s="108">
        <v>22</v>
      </c>
      <c r="E24" s="107">
        <v>55</v>
      </c>
      <c r="F24" s="107">
        <v>53</v>
      </c>
      <c r="G24" s="109">
        <f>SUM(E24+F24)</f>
        <v>108</v>
      </c>
      <c r="H24" s="110">
        <f>(G24-D24)</f>
        <v>86</v>
      </c>
      <c r="I24" s="111">
        <v>18816</v>
      </c>
      <c r="K24" s="56">
        <f t="shared" si="0"/>
        <v>42</v>
      </c>
    </row>
    <row r="25" spans="1:11">
      <c r="A25" s="105" t="s">
        <v>191</v>
      </c>
      <c r="B25" s="106" t="s">
        <v>36</v>
      </c>
      <c r="C25" s="107">
        <v>17.399999999999999</v>
      </c>
      <c r="D25" s="108">
        <v>19</v>
      </c>
      <c r="E25" s="107">
        <v>53</v>
      </c>
      <c r="F25" s="107">
        <v>53</v>
      </c>
      <c r="G25" s="109">
        <f>SUM(E25+F25)</f>
        <v>106</v>
      </c>
      <c r="H25" s="110">
        <f>(G25-D25)</f>
        <v>87</v>
      </c>
      <c r="I25" s="111">
        <v>23880</v>
      </c>
      <c r="K25" s="56">
        <f t="shared" si="0"/>
        <v>43.5</v>
      </c>
    </row>
    <row r="26" spans="1:11">
      <c r="A26" s="105" t="s">
        <v>189</v>
      </c>
      <c r="B26" s="106" t="s">
        <v>47</v>
      </c>
      <c r="C26" s="107">
        <v>17.100000000000001</v>
      </c>
      <c r="D26" s="108">
        <v>19</v>
      </c>
      <c r="E26" s="107">
        <v>47</v>
      </c>
      <c r="F26" s="107">
        <v>60</v>
      </c>
      <c r="G26" s="109">
        <f>SUM(E26+F26)</f>
        <v>107</v>
      </c>
      <c r="H26" s="110">
        <f>(G26-D26)</f>
        <v>88</v>
      </c>
      <c r="I26" s="111">
        <v>31971</v>
      </c>
      <c r="K26" s="56">
        <f t="shared" si="0"/>
        <v>50.5</v>
      </c>
    </row>
    <row r="27" spans="1:11">
      <c r="A27" s="105" t="s">
        <v>193</v>
      </c>
      <c r="B27" s="106" t="s">
        <v>41</v>
      </c>
      <c r="C27" s="107">
        <v>18.5</v>
      </c>
      <c r="D27" s="108">
        <v>20</v>
      </c>
      <c r="E27" s="107">
        <v>59</v>
      </c>
      <c r="F27" s="107">
        <v>52</v>
      </c>
      <c r="G27" s="109">
        <f>SUM(E27+F27)</f>
        <v>111</v>
      </c>
      <c r="H27" s="110">
        <f>(G27-D27)</f>
        <v>91</v>
      </c>
      <c r="I27" s="111">
        <v>23400</v>
      </c>
      <c r="K27" s="56">
        <f t="shared" si="0"/>
        <v>42</v>
      </c>
    </row>
    <row r="28" spans="1:11" ht="19.5">
      <c r="A28" s="96" t="s">
        <v>192</v>
      </c>
      <c r="B28" s="106" t="s">
        <v>158</v>
      </c>
      <c r="C28" s="107">
        <v>18.3</v>
      </c>
      <c r="D28" s="153" t="s">
        <v>9</v>
      </c>
      <c r="E28" s="154" t="s">
        <v>9</v>
      </c>
      <c r="F28" s="154" t="s">
        <v>9</v>
      </c>
      <c r="G28" s="112" t="s">
        <v>9</v>
      </c>
      <c r="H28" s="113" t="s">
        <v>9</v>
      </c>
      <c r="I28" s="111">
        <v>28319</v>
      </c>
      <c r="K28" s="1"/>
    </row>
    <row r="29" spans="1:11" ht="19.5">
      <c r="A29" s="96" t="s">
        <v>199</v>
      </c>
      <c r="B29" s="106" t="s">
        <v>158</v>
      </c>
      <c r="C29" s="107">
        <v>19.5</v>
      </c>
      <c r="D29" s="153" t="s">
        <v>9</v>
      </c>
      <c r="E29" s="154" t="s">
        <v>9</v>
      </c>
      <c r="F29" s="154" t="s">
        <v>9</v>
      </c>
      <c r="G29" s="112" t="s">
        <v>9</v>
      </c>
      <c r="H29" s="113" t="s">
        <v>9</v>
      </c>
      <c r="I29" s="111">
        <v>28799</v>
      </c>
      <c r="K29" s="1"/>
    </row>
    <row r="30" spans="1:11" ht="19.5">
      <c r="A30" s="96" t="s">
        <v>212</v>
      </c>
      <c r="B30" s="106" t="s">
        <v>70</v>
      </c>
      <c r="C30" s="107">
        <v>23.3</v>
      </c>
      <c r="D30" s="153" t="s">
        <v>9</v>
      </c>
      <c r="E30" s="154" t="s">
        <v>9</v>
      </c>
      <c r="F30" s="154" t="s">
        <v>9</v>
      </c>
      <c r="G30" s="112" t="s">
        <v>9</v>
      </c>
      <c r="H30" s="113" t="s">
        <v>9</v>
      </c>
      <c r="I30" s="111">
        <v>19579</v>
      </c>
      <c r="K30" s="1"/>
    </row>
    <row r="31" spans="1:11">
      <c r="A31" s="105" t="s">
        <v>188</v>
      </c>
      <c r="B31" s="106" t="s">
        <v>26</v>
      </c>
      <c r="C31" s="107">
        <v>17</v>
      </c>
      <c r="D31" s="108" t="s">
        <v>5</v>
      </c>
      <c r="E31" s="107" t="s">
        <v>138</v>
      </c>
      <c r="F31" s="107" t="s">
        <v>137</v>
      </c>
      <c r="G31" s="112" t="s">
        <v>9</v>
      </c>
      <c r="H31" s="113" t="s">
        <v>9</v>
      </c>
      <c r="I31" s="111">
        <v>33298</v>
      </c>
      <c r="K31" s="1"/>
    </row>
    <row r="32" spans="1:11">
      <c r="A32" s="105" t="s">
        <v>195</v>
      </c>
      <c r="B32" s="106" t="s">
        <v>62</v>
      </c>
      <c r="C32" s="107">
        <v>19.2</v>
      </c>
      <c r="D32" s="108" t="s">
        <v>5</v>
      </c>
      <c r="E32" s="107" t="s">
        <v>138</v>
      </c>
      <c r="F32" s="107" t="s">
        <v>137</v>
      </c>
      <c r="G32" s="112" t="s">
        <v>9</v>
      </c>
      <c r="H32" s="113" t="s">
        <v>9</v>
      </c>
      <c r="I32" s="111">
        <v>20332</v>
      </c>
      <c r="K32" s="1"/>
    </row>
    <row r="33" spans="1:11">
      <c r="A33" s="105" t="s">
        <v>198</v>
      </c>
      <c r="B33" s="106" t="s">
        <v>47</v>
      </c>
      <c r="C33" s="107">
        <v>19.399999999999999</v>
      </c>
      <c r="D33" s="108" t="s">
        <v>5</v>
      </c>
      <c r="E33" s="107" t="s">
        <v>138</v>
      </c>
      <c r="F33" s="107" t="s">
        <v>137</v>
      </c>
      <c r="G33" s="112" t="s">
        <v>9</v>
      </c>
      <c r="H33" s="113" t="s">
        <v>9</v>
      </c>
      <c r="I33" s="111">
        <v>29231</v>
      </c>
      <c r="K33" s="1"/>
    </row>
    <row r="34" spans="1:11">
      <c r="A34" s="105" t="s">
        <v>200</v>
      </c>
      <c r="B34" s="106" t="s">
        <v>41</v>
      </c>
      <c r="C34" s="107">
        <v>19.8</v>
      </c>
      <c r="D34" s="108" t="s">
        <v>5</v>
      </c>
      <c r="E34" s="107" t="s">
        <v>138</v>
      </c>
      <c r="F34" s="107" t="s">
        <v>137</v>
      </c>
      <c r="G34" s="112" t="s">
        <v>9</v>
      </c>
      <c r="H34" s="113" t="s">
        <v>9</v>
      </c>
      <c r="I34" s="111">
        <v>31476</v>
      </c>
      <c r="K34" s="1"/>
    </row>
    <row r="35" spans="1:11">
      <c r="A35" s="105" t="s">
        <v>202</v>
      </c>
      <c r="B35" s="106" t="s">
        <v>59</v>
      </c>
      <c r="C35" s="107">
        <v>20</v>
      </c>
      <c r="D35" s="108" t="s">
        <v>5</v>
      </c>
      <c r="E35" s="107" t="s">
        <v>138</v>
      </c>
      <c r="F35" s="107" t="s">
        <v>137</v>
      </c>
      <c r="G35" s="112" t="s">
        <v>9</v>
      </c>
      <c r="H35" s="113" t="s">
        <v>9</v>
      </c>
      <c r="I35" s="111">
        <v>28760</v>
      </c>
      <c r="K35" s="1"/>
    </row>
    <row r="36" spans="1:11">
      <c r="A36" s="105" t="s">
        <v>206</v>
      </c>
      <c r="B36" s="106" t="s">
        <v>70</v>
      </c>
      <c r="C36" s="107">
        <v>21.1</v>
      </c>
      <c r="D36" s="108" t="s">
        <v>5</v>
      </c>
      <c r="E36" s="107" t="s">
        <v>138</v>
      </c>
      <c r="F36" s="107" t="s">
        <v>137</v>
      </c>
      <c r="G36" s="112" t="s">
        <v>9</v>
      </c>
      <c r="H36" s="113" t="s">
        <v>9</v>
      </c>
      <c r="I36" s="111">
        <v>19764</v>
      </c>
      <c r="K36" s="1"/>
    </row>
    <row r="37" spans="1:11">
      <c r="A37" s="105" t="s">
        <v>208</v>
      </c>
      <c r="B37" s="106" t="s">
        <v>52</v>
      </c>
      <c r="C37" s="107">
        <v>21.5</v>
      </c>
      <c r="D37" s="108" t="s">
        <v>5</v>
      </c>
      <c r="E37" s="107" t="s">
        <v>138</v>
      </c>
      <c r="F37" s="107" t="s">
        <v>137</v>
      </c>
      <c r="G37" s="112" t="s">
        <v>9</v>
      </c>
      <c r="H37" s="113" t="s">
        <v>9</v>
      </c>
      <c r="I37" s="111">
        <v>18246</v>
      </c>
      <c r="K37" s="1"/>
    </row>
    <row r="38" spans="1:11">
      <c r="A38" s="105" t="s">
        <v>209</v>
      </c>
      <c r="B38" s="106" t="s">
        <v>52</v>
      </c>
      <c r="C38" s="107">
        <v>21.5</v>
      </c>
      <c r="D38" s="108" t="s">
        <v>5</v>
      </c>
      <c r="E38" s="107" t="s">
        <v>138</v>
      </c>
      <c r="F38" s="107" t="s">
        <v>137</v>
      </c>
      <c r="G38" s="112" t="s">
        <v>9</v>
      </c>
      <c r="H38" s="113" t="s">
        <v>9</v>
      </c>
      <c r="I38" s="111">
        <v>17584</v>
      </c>
      <c r="K38" s="1"/>
    </row>
    <row r="39" spans="1:11">
      <c r="A39" s="105" t="s">
        <v>213</v>
      </c>
      <c r="B39" s="106" t="s">
        <v>70</v>
      </c>
      <c r="C39" s="107">
        <v>23.9</v>
      </c>
      <c r="D39" s="108" t="s">
        <v>5</v>
      </c>
      <c r="E39" s="107" t="s">
        <v>138</v>
      </c>
      <c r="F39" s="107" t="s">
        <v>137</v>
      </c>
      <c r="G39" s="112" t="s">
        <v>9</v>
      </c>
      <c r="H39" s="113" t="s">
        <v>9</v>
      </c>
      <c r="I39" s="111">
        <v>21570</v>
      </c>
      <c r="K39" s="1"/>
    </row>
    <row r="40" spans="1:11">
      <c r="A40" s="105" t="s">
        <v>215</v>
      </c>
      <c r="B40" s="106" t="s">
        <v>47</v>
      </c>
      <c r="C40" s="107">
        <v>24.8</v>
      </c>
      <c r="D40" s="108" t="s">
        <v>5</v>
      </c>
      <c r="E40" s="107" t="s">
        <v>138</v>
      </c>
      <c r="F40" s="107" t="s">
        <v>137</v>
      </c>
      <c r="G40" s="112" t="s">
        <v>9</v>
      </c>
      <c r="H40" s="113" t="s">
        <v>9</v>
      </c>
      <c r="I40" s="111">
        <v>18203</v>
      </c>
      <c r="K40" s="1"/>
    </row>
    <row r="41" spans="1:11">
      <c r="K41" s="1"/>
    </row>
    <row r="42" spans="1:11">
      <c r="K42" s="1"/>
    </row>
    <row r="43" spans="1:11">
      <c r="K43" s="1"/>
    </row>
    <row r="44" spans="1:11">
      <c r="K44" s="1"/>
    </row>
    <row r="45" spans="1:11">
      <c r="K45" s="1"/>
    </row>
  </sheetData>
  <sortState xmlns:xlrd2="http://schemas.microsoft.com/office/spreadsheetml/2017/richdata2" ref="A13:I40">
    <sortCondition ref="H13:H40"/>
    <sortCondition ref="F13:F40"/>
    <sortCondition ref="E13:E40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8" bestFit="1" customWidth="1"/>
    <col min="11" max="16384" width="11.42578125" style="1"/>
  </cols>
  <sheetData>
    <row r="1" spans="1:11" ht="30.75">
      <c r="A1" s="126" t="s">
        <v>6</v>
      </c>
      <c r="B1" s="126"/>
      <c r="C1" s="126"/>
      <c r="D1" s="126"/>
      <c r="E1" s="126"/>
      <c r="F1" s="126"/>
      <c r="G1" s="126"/>
      <c r="H1" s="126"/>
      <c r="I1" s="1"/>
    </row>
    <row r="2" spans="1:11" ht="30.75">
      <c r="A2" s="126" t="s">
        <v>7</v>
      </c>
      <c r="B2" s="126"/>
      <c r="C2" s="126"/>
      <c r="D2" s="126"/>
      <c r="E2" s="126"/>
      <c r="F2" s="126"/>
      <c r="G2" s="126"/>
      <c r="H2" s="126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27" t="str">
        <f>'CAB Hasta 9,9'!A4:H4</f>
        <v>LINKS PINAMAR</v>
      </c>
      <c r="B4" s="127"/>
      <c r="C4" s="127"/>
      <c r="D4" s="127"/>
      <c r="E4" s="127"/>
      <c r="F4" s="127"/>
      <c r="G4" s="127"/>
      <c r="H4" s="127"/>
      <c r="I4" s="1"/>
    </row>
    <row r="5" spans="1:11" ht="25.5">
      <c r="A5" s="127" t="str">
        <f>'CAB Hasta 9,9'!A5:H5</f>
        <v>S.A.</v>
      </c>
      <c r="B5" s="127"/>
      <c r="C5" s="127"/>
      <c r="D5" s="127"/>
      <c r="E5" s="127"/>
      <c r="F5" s="127"/>
      <c r="G5" s="127"/>
      <c r="H5" s="127"/>
      <c r="I5" s="1"/>
    </row>
    <row r="6" spans="1:11" ht="26.25">
      <c r="A6" s="132" t="str">
        <f>'CAB Hasta 9,9'!A6:H6</f>
        <v>4° FECHA DEL RANKING DE MAYORES</v>
      </c>
      <c r="B6" s="132"/>
      <c r="C6" s="132"/>
      <c r="D6" s="132"/>
      <c r="E6" s="132"/>
      <c r="F6" s="132"/>
      <c r="G6" s="132"/>
      <c r="H6" s="132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29" t="str">
        <f>'CAB Hasta 9,9'!A8:H8</f>
        <v>DOS VUELTAS DE 9 HOYOS MEDAL PLAY</v>
      </c>
      <c r="B8" s="129"/>
      <c r="C8" s="129"/>
      <c r="D8" s="129"/>
      <c r="E8" s="129"/>
      <c r="F8" s="129"/>
      <c r="G8" s="129"/>
      <c r="H8" s="129"/>
      <c r="I8" s="1"/>
    </row>
    <row r="9" spans="1:11" ht="19.5">
      <c r="A9" s="130" t="str">
        <f>'CAB Hasta 9,9'!A9:H9</f>
        <v>SABADO 10 Y DOMINGO 11 DE JUNIO DE 2023</v>
      </c>
      <c r="B9" s="130"/>
      <c r="C9" s="130"/>
      <c r="D9" s="130"/>
      <c r="E9" s="130"/>
      <c r="F9" s="130"/>
      <c r="G9" s="130"/>
      <c r="H9" s="130"/>
      <c r="I9" s="1"/>
    </row>
    <row r="10" spans="1:11" ht="20.25" thickBot="1">
      <c r="A10" s="46"/>
      <c r="B10" s="46"/>
      <c r="C10" s="46"/>
      <c r="D10" s="46"/>
      <c r="E10" s="46"/>
      <c r="F10" s="46"/>
      <c r="G10" s="46"/>
      <c r="H10" s="46"/>
      <c r="I10" s="1"/>
    </row>
    <row r="11" spans="1:11" ht="20.25" thickBot="1">
      <c r="A11" s="123" t="s">
        <v>17</v>
      </c>
      <c r="B11" s="124"/>
      <c r="C11" s="124"/>
      <c r="D11" s="124"/>
      <c r="E11" s="124"/>
      <c r="F11" s="124"/>
      <c r="G11" s="124"/>
      <c r="H11" s="125"/>
      <c r="I11" s="1"/>
    </row>
    <row r="12" spans="1:11" s="45" customFormat="1" ht="20.25" thickBot="1">
      <c r="A12" s="70" t="s">
        <v>0</v>
      </c>
      <c r="B12" s="71" t="s">
        <v>8</v>
      </c>
      <c r="C12" s="5" t="s">
        <v>13</v>
      </c>
      <c r="D12" s="72" t="s">
        <v>1</v>
      </c>
      <c r="E12" s="72" t="s">
        <v>2</v>
      </c>
      <c r="F12" s="72" t="s">
        <v>3</v>
      </c>
      <c r="G12" s="72" t="s">
        <v>4</v>
      </c>
      <c r="H12" s="72" t="s">
        <v>5</v>
      </c>
      <c r="I12" s="54" t="s">
        <v>21</v>
      </c>
      <c r="J12" s="53"/>
      <c r="K12" s="55" t="s">
        <v>22</v>
      </c>
    </row>
    <row r="13" spans="1:11" ht="19.5">
      <c r="A13" s="105" t="s">
        <v>223</v>
      </c>
      <c r="B13" s="106" t="s">
        <v>47</v>
      </c>
      <c r="C13" s="107">
        <v>32.200000000000003</v>
      </c>
      <c r="D13" s="108">
        <v>36</v>
      </c>
      <c r="E13" s="107">
        <v>51</v>
      </c>
      <c r="F13" s="107">
        <v>48</v>
      </c>
      <c r="G13" s="109">
        <f t="shared" ref="G13:G20" si="0">SUM(E13+F13)</f>
        <v>99</v>
      </c>
      <c r="H13" s="122">
        <f t="shared" ref="H13:H20" si="1">(G13-D13)</f>
        <v>63</v>
      </c>
      <c r="I13" s="111">
        <v>20817</v>
      </c>
      <c r="J13" s="69" t="s">
        <v>18</v>
      </c>
      <c r="K13" s="56">
        <f t="shared" ref="K13:K17" si="2">(F13-D13*0.5)</f>
        <v>30</v>
      </c>
    </row>
    <row r="14" spans="1:11" ht="19.5">
      <c r="A14" s="105" t="s">
        <v>221</v>
      </c>
      <c r="B14" s="106" t="s">
        <v>44</v>
      </c>
      <c r="C14" s="107">
        <v>31.3</v>
      </c>
      <c r="D14" s="108">
        <v>35</v>
      </c>
      <c r="E14" s="107">
        <v>51</v>
      </c>
      <c r="F14" s="107">
        <v>53</v>
      </c>
      <c r="G14" s="109">
        <f t="shared" si="0"/>
        <v>104</v>
      </c>
      <c r="H14" s="122">
        <f t="shared" si="1"/>
        <v>69</v>
      </c>
      <c r="I14" s="111">
        <v>27699</v>
      </c>
      <c r="J14" s="69" t="s">
        <v>19</v>
      </c>
      <c r="K14" s="56">
        <f t="shared" si="2"/>
        <v>35.5</v>
      </c>
    </row>
    <row r="15" spans="1:11">
      <c r="A15" s="105" t="s">
        <v>224</v>
      </c>
      <c r="B15" s="106" t="s">
        <v>96</v>
      </c>
      <c r="C15" s="107">
        <v>35.799999999999997</v>
      </c>
      <c r="D15" s="108">
        <v>40</v>
      </c>
      <c r="E15" s="107">
        <v>62</v>
      </c>
      <c r="F15" s="107">
        <v>55</v>
      </c>
      <c r="G15" s="109">
        <f t="shared" si="0"/>
        <v>117</v>
      </c>
      <c r="H15" s="110">
        <f t="shared" si="1"/>
        <v>77</v>
      </c>
      <c r="I15" s="111">
        <v>24230</v>
      </c>
      <c r="K15" s="56">
        <f t="shared" si="2"/>
        <v>35</v>
      </c>
    </row>
    <row r="16" spans="1:11">
      <c r="A16" s="105" t="s">
        <v>216</v>
      </c>
      <c r="B16" s="106" t="s">
        <v>26</v>
      </c>
      <c r="C16" s="107">
        <v>25.1</v>
      </c>
      <c r="D16" s="108">
        <v>28</v>
      </c>
      <c r="E16" s="107">
        <v>54</v>
      </c>
      <c r="F16" s="107">
        <v>53</v>
      </c>
      <c r="G16" s="109">
        <f t="shared" si="0"/>
        <v>107</v>
      </c>
      <c r="H16" s="110">
        <f t="shared" si="1"/>
        <v>79</v>
      </c>
      <c r="I16" s="111">
        <v>21714</v>
      </c>
      <c r="K16" s="56">
        <f t="shared" si="2"/>
        <v>39</v>
      </c>
    </row>
    <row r="17" spans="1:11">
      <c r="A17" s="105" t="s">
        <v>217</v>
      </c>
      <c r="B17" s="106" t="s">
        <v>158</v>
      </c>
      <c r="C17" s="107">
        <v>25.2</v>
      </c>
      <c r="D17" s="108">
        <v>28</v>
      </c>
      <c r="E17" s="107">
        <v>57</v>
      </c>
      <c r="F17" s="107">
        <v>53</v>
      </c>
      <c r="G17" s="109">
        <f t="shared" si="0"/>
        <v>110</v>
      </c>
      <c r="H17" s="110">
        <f t="shared" si="1"/>
        <v>82</v>
      </c>
      <c r="I17" s="111">
        <v>16171</v>
      </c>
      <c r="K17" s="56">
        <f t="shared" si="2"/>
        <v>39</v>
      </c>
    </row>
    <row r="18" spans="1:11">
      <c r="A18" s="105" t="s">
        <v>222</v>
      </c>
      <c r="B18" s="106" t="s">
        <v>47</v>
      </c>
      <c r="C18" s="107">
        <v>32</v>
      </c>
      <c r="D18" s="108">
        <v>36</v>
      </c>
      <c r="E18" s="107">
        <v>56</v>
      </c>
      <c r="F18" s="107">
        <v>63</v>
      </c>
      <c r="G18" s="109">
        <f t="shared" si="0"/>
        <v>119</v>
      </c>
      <c r="H18" s="110">
        <f t="shared" si="1"/>
        <v>83</v>
      </c>
      <c r="I18" s="111">
        <v>24362</v>
      </c>
      <c r="K18" s="27"/>
    </row>
    <row r="19" spans="1:11">
      <c r="A19" s="105" t="s">
        <v>225</v>
      </c>
      <c r="B19" s="106" t="s">
        <v>96</v>
      </c>
      <c r="C19" s="107">
        <v>39.1</v>
      </c>
      <c r="D19" s="108">
        <v>44</v>
      </c>
      <c r="E19" s="107">
        <v>62</v>
      </c>
      <c r="F19" s="107">
        <v>65</v>
      </c>
      <c r="G19" s="109">
        <f t="shared" si="0"/>
        <v>127</v>
      </c>
      <c r="H19" s="110">
        <f t="shared" si="1"/>
        <v>83</v>
      </c>
      <c r="I19" s="111">
        <v>27009</v>
      </c>
      <c r="K19" s="27"/>
    </row>
    <row r="20" spans="1:11">
      <c r="A20" s="105" t="s">
        <v>218</v>
      </c>
      <c r="B20" s="106" t="s">
        <v>47</v>
      </c>
      <c r="C20" s="107">
        <v>25.7</v>
      </c>
      <c r="D20" s="108">
        <v>29</v>
      </c>
      <c r="E20" s="107">
        <v>56</v>
      </c>
      <c r="F20" s="107">
        <v>58</v>
      </c>
      <c r="G20" s="109">
        <f t="shared" si="0"/>
        <v>114</v>
      </c>
      <c r="H20" s="110">
        <f t="shared" si="1"/>
        <v>85</v>
      </c>
      <c r="I20" s="111">
        <v>22767</v>
      </c>
      <c r="K20" s="27"/>
    </row>
    <row r="21" spans="1:11">
      <c r="A21" s="105" t="s">
        <v>219</v>
      </c>
      <c r="B21" s="106" t="s">
        <v>52</v>
      </c>
      <c r="C21" s="107">
        <v>27.4</v>
      </c>
      <c r="D21" s="108" t="s">
        <v>5</v>
      </c>
      <c r="E21" s="107" t="s">
        <v>138</v>
      </c>
      <c r="F21" s="107" t="s">
        <v>137</v>
      </c>
      <c r="G21" s="112" t="s">
        <v>9</v>
      </c>
      <c r="H21" s="113" t="s">
        <v>9</v>
      </c>
      <c r="I21" s="111">
        <v>17486</v>
      </c>
      <c r="K21" s="27"/>
    </row>
    <row r="22" spans="1:11" ht="19.5">
      <c r="A22" s="96" t="s">
        <v>220</v>
      </c>
      <c r="B22" s="106" t="s">
        <v>26</v>
      </c>
      <c r="C22" s="107">
        <v>29.6</v>
      </c>
      <c r="D22" s="153" t="s">
        <v>9</v>
      </c>
      <c r="E22" s="154" t="s">
        <v>9</v>
      </c>
      <c r="F22" s="154" t="s">
        <v>9</v>
      </c>
      <c r="G22" s="112" t="s">
        <v>9</v>
      </c>
      <c r="H22" s="113" t="s">
        <v>9</v>
      </c>
      <c r="I22" s="111">
        <v>20677</v>
      </c>
      <c r="K22" s="27"/>
    </row>
  </sheetData>
  <sortState xmlns:xlrd2="http://schemas.microsoft.com/office/spreadsheetml/2017/richdata2" ref="A13:I22">
    <sortCondition ref="H13:H22"/>
    <sortCondition ref="F13:F22"/>
    <sortCondition ref="E13:E22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3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8" bestFit="1" customWidth="1"/>
    <col min="11" max="16384" width="11.42578125" style="1"/>
  </cols>
  <sheetData>
    <row r="1" spans="1:11" ht="30.75">
      <c r="A1" s="126" t="s">
        <v>6</v>
      </c>
      <c r="B1" s="126"/>
      <c r="C1" s="126"/>
      <c r="D1" s="126"/>
      <c r="E1" s="126"/>
      <c r="F1" s="126"/>
      <c r="G1" s="126"/>
      <c r="H1" s="126"/>
      <c r="I1" s="1"/>
    </row>
    <row r="2" spans="1:11" ht="30.75">
      <c r="A2" s="126" t="s">
        <v>7</v>
      </c>
      <c r="B2" s="126"/>
      <c r="C2" s="126"/>
      <c r="D2" s="126"/>
      <c r="E2" s="126"/>
      <c r="F2" s="126"/>
      <c r="G2" s="126"/>
      <c r="H2" s="126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27" t="str">
        <f>'CAB Hasta 9,9'!A4:H4</f>
        <v>LINKS PINAMAR</v>
      </c>
      <c r="B4" s="127"/>
      <c r="C4" s="127"/>
      <c r="D4" s="127"/>
      <c r="E4" s="127"/>
      <c r="F4" s="127"/>
      <c r="G4" s="127"/>
      <c r="H4" s="127"/>
      <c r="I4" s="1"/>
    </row>
    <row r="5" spans="1:11" ht="25.5">
      <c r="A5" s="127" t="str">
        <f>'CAB Hasta 9,9'!A5:H5</f>
        <v>S.A.</v>
      </c>
      <c r="B5" s="127"/>
      <c r="C5" s="127"/>
      <c r="D5" s="127"/>
      <c r="E5" s="127"/>
      <c r="F5" s="127"/>
      <c r="G5" s="127"/>
      <c r="H5" s="127"/>
      <c r="I5" s="1"/>
    </row>
    <row r="6" spans="1:11" ht="26.25">
      <c r="A6" s="132" t="str">
        <f>'CAB Hasta 9,9'!A6:H6</f>
        <v>4° FECHA DEL RANKING DE MAYORES</v>
      </c>
      <c r="B6" s="132"/>
      <c r="C6" s="132"/>
      <c r="D6" s="132"/>
      <c r="E6" s="132"/>
      <c r="F6" s="132"/>
      <c r="G6" s="132"/>
      <c r="H6" s="132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29" t="str">
        <f>'CAB Hasta 9,9'!A8:H8</f>
        <v>DOS VUELTAS DE 9 HOYOS MEDAL PLAY</v>
      </c>
      <c r="B8" s="129"/>
      <c r="C8" s="129"/>
      <c r="D8" s="129"/>
      <c r="E8" s="129"/>
      <c r="F8" s="129"/>
      <c r="G8" s="129"/>
      <c r="H8" s="129"/>
      <c r="I8" s="1"/>
    </row>
    <row r="9" spans="1:11" ht="19.5">
      <c r="A9" s="130" t="str">
        <f>'CAB Hasta 9,9'!A9:H9</f>
        <v>SABADO 10 Y DOMINGO 11 DE JUNIO DE 2023</v>
      </c>
      <c r="B9" s="130"/>
      <c r="C9" s="130"/>
      <c r="D9" s="130"/>
      <c r="E9" s="130"/>
      <c r="F9" s="130"/>
      <c r="G9" s="130"/>
      <c r="H9" s="130"/>
      <c r="I9" s="1"/>
    </row>
    <row r="10" spans="1:11" ht="20.25" thickBot="1">
      <c r="A10" s="46"/>
      <c r="B10" s="46"/>
      <c r="C10" s="46"/>
      <c r="D10" s="46"/>
      <c r="E10" s="46"/>
      <c r="F10" s="46"/>
      <c r="G10" s="46"/>
      <c r="H10" s="46"/>
      <c r="I10" s="1"/>
    </row>
    <row r="11" spans="1:11" ht="20.25" thickBot="1">
      <c r="A11" s="123" t="s">
        <v>240</v>
      </c>
      <c r="B11" s="124"/>
      <c r="C11" s="124"/>
      <c r="D11" s="124"/>
      <c r="E11" s="124"/>
      <c r="F11" s="124"/>
      <c r="G11" s="124"/>
      <c r="H11" s="125"/>
      <c r="I11" s="1"/>
    </row>
    <row r="12" spans="1:11" s="45" customFormat="1" ht="20.25" thickBot="1">
      <c r="A12" s="70" t="s">
        <v>10</v>
      </c>
      <c r="B12" s="71" t="s">
        <v>8</v>
      </c>
      <c r="C12" s="5" t="s">
        <v>13</v>
      </c>
      <c r="D12" s="72" t="s">
        <v>1</v>
      </c>
      <c r="E12" s="72" t="s">
        <v>2</v>
      </c>
      <c r="F12" s="72" t="s">
        <v>3</v>
      </c>
      <c r="G12" s="72" t="s">
        <v>4</v>
      </c>
      <c r="H12" s="72" t="s">
        <v>5</v>
      </c>
      <c r="I12" s="54" t="s">
        <v>21</v>
      </c>
      <c r="J12" s="53"/>
      <c r="K12" s="55" t="s">
        <v>22</v>
      </c>
    </row>
    <row r="13" spans="1:11" ht="19.5">
      <c r="A13" s="34" t="s">
        <v>119</v>
      </c>
      <c r="B13" s="42" t="s">
        <v>52</v>
      </c>
      <c r="C13" s="43">
        <v>47.3</v>
      </c>
      <c r="D13" s="44">
        <v>54</v>
      </c>
      <c r="E13" s="43">
        <v>61</v>
      </c>
      <c r="F13" s="43">
        <v>60</v>
      </c>
      <c r="G13" s="31">
        <f t="shared" ref="G13:G20" si="0">SUM(E13+F13)</f>
        <v>121</v>
      </c>
      <c r="H13" s="103">
        <f t="shared" ref="H13:H20" si="1">(G13-D13)</f>
        <v>67</v>
      </c>
      <c r="I13" s="73">
        <v>25728</v>
      </c>
      <c r="J13" s="69" t="s">
        <v>18</v>
      </c>
      <c r="K13" s="56">
        <f t="shared" ref="K13:K20" si="2">(F13-D13*0.5)</f>
        <v>33</v>
      </c>
    </row>
    <row r="14" spans="1:11" ht="19.5">
      <c r="A14" s="34" t="s">
        <v>118</v>
      </c>
      <c r="B14" s="42" t="s">
        <v>47</v>
      </c>
      <c r="C14" s="43">
        <v>43.7</v>
      </c>
      <c r="D14" s="44">
        <v>50</v>
      </c>
      <c r="E14" s="43">
        <v>56</v>
      </c>
      <c r="F14" s="43">
        <v>62</v>
      </c>
      <c r="G14" s="31">
        <f t="shared" si="0"/>
        <v>118</v>
      </c>
      <c r="H14" s="103">
        <f t="shared" si="1"/>
        <v>68</v>
      </c>
      <c r="I14" s="73">
        <v>20615</v>
      </c>
      <c r="J14" s="69" t="s">
        <v>19</v>
      </c>
      <c r="K14" s="56">
        <f t="shared" si="2"/>
        <v>37</v>
      </c>
    </row>
    <row r="15" spans="1:11" ht="19.5">
      <c r="A15" s="34" t="s">
        <v>114</v>
      </c>
      <c r="B15" s="42" t="s">
        <v>70</v>
      </c>
      <c r="C15" s="43">
        <v>11.2</v>
      </c>
      <c r="D15" s="44">
        <v>13</v>
      </c>
      <c r="E15" s="43">
        <v>44</v>
      </c>
      <c r="F15" s="43">
        <v>42</v>
      </c>
      <c r="G15" s="101">
        <f t="shared" si="0"/>
        <v>86</v>
      </c>
      <c r="H15" s="59">
        <f t="shared" si="1"/>
        <v>73</v>
      </c>
      <c r="I15" s="73">
        <v>35020</v>
      </c>
      <c r="J15" s="69" t="s">
        <v>30</v>
      </c>
      <c r="K15" s="56">
        <f t="shared" si="2"/>
        <v>35.5</v>
      </c>
    </row>
    <row r="16" spans="1:11">
      <c r="A16" s="34" t="s">
        <v>115</v>
      </c>
      <c r="B16" s="42" t="s">
        <v>47</v>
      </c>
      <c r="C16" s="43">
        <v>17.2</v>
      </c>
      <c r="D16" s="44">
        <v>20</v>
      </c>
      <c r="E16" s="43">
        <v>46</v>
      </c>
      <c r="F16" s="43">
        <v>50</v>
      </c>
      <c r="G16" s="31">
        <f t="shared" si="0"/>
        <v>96</v>
      </c>
      <c r="H16" s="59">
        <f t="shared" si="1"/>
        <v>76</v>
      </c>
      <c r="I16" s="73">
        <v>26288</v>
      </c>
      <c r="K16" s="56">
        <f t="shared" si="2"/>
        <v>40</v>
      </c>
    </row>
    <row r="17" spans="1:11" ht="19.5">
      <c r="A17" s="34" t="s">
        <v>28</v>
      </c>
      <c r="B17" s="42" t="s">
        <v>26</v>
      </c>
      <c r="C17" s="43">
        <v>0.1</v>
      </c>
      <c r="D17" s="44">
        <v>0</v>
      </c>
      <c r="E17" s="43">
        <v>40</v>
      </c>
      <c r="F17" s="43">
        <v>38</v>
      </c>
      <c r="G17" s="101">
        <f t="shared" si="0"/>
        <v>78</v>
      </c>
      <c r="H17" s="59">
        <f t="shared" si="1"/>
        <v>78</v>
      </c>
      <c r="I17" s="73">
        <v>25922</v>
      </c>
      <c r="J17" s="69" t="s">
        <v>29</v>
      </c>
      <c r="K17" s="56">
        <f t="shared" si="2"/>
        <v>38</v>
      </c>
    </row>
    <row r="18" spans="1:11">
      <c r="A18" s="34" t="s">
        <v>113</v>
      </c>
      <c r="B18" s="42" t="s">
        <v>26</v>
      </c>
      <c r="C18" s="43">
        <v>9.6</v>
      </c>
      <c r="D18" s="44">
        <v>11</v>
      </c>
      <c r="E18" s="43">
        <v>50</v>
      </c>
      <c r="F18" s="43">
        <v>41</v>
      </c>
      <c r="G18" s="31">
        <f t="shared" si="0"/>
        <v>91</v>
      </c>
      <c r="H18" s="59">
        <f t="shared" si="1"/>
        <v>80</v>
      </c>
      <c r="I18" s="73">
        <v>23439</v>
      </c>
      <c r="K18" s="56">
        <f t="shared" si="2"/>
        <v>35.5</v>
      </c>
    </row>
    <row r="19" spans="1:11">
      <c r="A19" s="34" t="s">
        <v>112</v>
      </c>
      <c r="B19" s="42" t="s">
        <v>36</v>
      </c>
      <c r="C19" s="43">
        <v>4.2</v>
      </c>
      <c r="D19" s="44">
        <v>5</v>
      </c>
      <c r="E19" s="43">
        <v>41</v>
      </c>
      <c r="F19" s="43">
        <v>45</v>
      </c>
      <c r="G19" s="31">
        <f t="shared" si="0"/>
        <v>86</v>
      </c>
      <c r="H19" s="59">
        <f t="shared" si="1"/>
        <v>81</v>
      </c>
      <c r="I19" s="73">
        <v>30405</v>
      </c>
      <c r="K19" s="56">
        <f t="shared" si="2"/>
        <v>42.5</v>
      </c>
    </row>
    <row r="20" spans="1:11">
      <c r="A20" s="34" t="s">
        <v>120</v>
      </c>
      <c r="B20" s="42" t="s">
        <v>52</v>
      </c>
      <c r="C20" s="43">
        <v>51.1</v>
      </c>
      <c r="D20" s="44">
        <v>59</v>
      </c>
      <c r="E20" s="43">
        <v>78</v>
      </c>
      <c r="F20" s="43">
        <v>73</v>
      </c>
      <c r="G20" s="31">
        <f t="shared" si="0"/>
        <v>151</v>
      </c>
      <c r="H20" s="59">
        <f t="shared" si="1"/>
        <v>92</v>
      </c>
      <c r="I20" s="73">
        <v>23570</v>
      </c>
      <c r="K20" s="56">
        <f t="shared" si="2"/>
        <v>43.5</v>
      </c>
    </row>
    <row r="21" spans="1:11">
      <c r="A21" s="34" t="s">
        <v>111</v>
      </c>
      <c r="B21" s="42" t="s">
        <v>26</v>
      </c>
      <c r="C21" s="43">
        <v>2.4</v>
      </c>
      <c r="D21" s="44" t="s">
        <v>5</v>
      </c>
      <c r="E21" s="43" t="s">
        <v>138</v>
      </c>
      <c r="F21" s="43" t="s">
        <v>137</v>
      </c>
      <c r="G21" s="30" t="s">
        <v>9</v>
      </c>
      <c r="H21" s="99" t="s">
        <v>9</v>
      </c>
      <c r="I21" s="73">
        <v>33060</v>
      </c>
    </row>
    <row r="22" spans="1:11">
      <c r="A22" s="34" t="s">
        <v>116</v>
      </c>
      <c r="B22" s="42" t="s">
        <v>93</v>
      </c>
      <c r="C22" s="43">
        <v>19.399999999999999</v>
      </c>
      <c r="D22" s="44" t="s">
        <v>5</v>
      </c>
      <c r="E22" s="43" t="s">
        <v>138</v>
      </c>
      <c r="F22" s="43" t="s">
        <v>137</v>
      </c>
      <c r="G22" s="30" t="s">
        <v>9</v>
      </c>
      <c r="H22" s="99" t="s">
        <v>9</v>
      </c>
      <c r="I22" s="73">
        <v>20442</v>
      </c>
    </row>
    <row r="23" spans="1:11">
      <c r="A23" s="34" t="s">
        <v>117</v>
      </c>
      <c r="B23" s="42" t="s">
        <v>47</v>
      </c>
      <c r="C23" s="43">
        <v>43.2</v>
      </c>
      <c r="D23" s="44" t="s">
        <v>5</v>
      </c>
      <c r="E23" s="43" t="s">
        <v>138</v>
      </c>
      <c r="F23" s="43" t="s">
        <v>137</v>
      </c>
      <c r="G23" s="30" t="s">
        <v>9</v>
      </c>
      <c r="H23" s="99" t="s">
        <v>9</v>
      </c>
      <c r="I23" s="73">
        <v>20992</v>
      </c>
    </row>
  </sheetData>
  <sortState xmlns:xlrd2="http://schemas.microsoft.com/office/spreadsheetml/2017/richdata2" ref="A13:I23">
    <sortCondition ref="H13:H23"/>
    <sortCondition ref="F13:F23"/>
    <sortCondition ref="E13:E23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5B23-EEBE-4C24-86B0-B6B4667E11DD}">
  <dimension ref="A1:K20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8" bestFit="1" customWidth="1"/>
    <col min="11" max="16384" width="11.42578125" style="1"/>
  </cols>
  <sheetData>
    <row r="1" spans="1:11" ht="30.75">
      <c r="A1" s="126" t="s">
        <v>6</v>
      </c>
      <c r="B1" s="126"/>
      <c r="C1" s="126"/>
      <c r="D1" s="126"/>
      <c r="E1" s="126"/>
      <c r="F1" s="126"/>
      <c r="G1" s="126"/>
      <c r="H1" s="126"/>
      <c r="I1" s="1"/>
    </row>
    <row r="2" spans="1:11" ht="30.75">
      <c r="A2" s="126" t="s">
        <v>7</v>
      </c>
      <c r="B2" s="126"/>
      <c r="C2" s="126"/>
      <c r="D2" s="126"/>
      <c r="E2" s="126"/>
      <c r="F2" s="126"/>
      <c r="G2" s="126"/>
      <c r="H2" s="126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27" t="str">
        <f>'CAB Hasta 9,9'!A4:H4</f>
        <v>LINKS PINAMAR</v>
      </c>
      <c r="B4" s="127"/>
      <c r="C4" s="127"/>
      <c r="D4" s="127"/>
      <c r="E4" s="127"/>
      <c r="F4" s="127"/>
      <c r="G4" s="127"/>
      <c r="H4" s="127"/>
      <c r="I4" s="1"/>
    </row>
    <row r="5" spans="1:11" ht="25.5">
      <c r="A5" s="127" t="str">
        <f>'CAB Hasta 9,9'!A5:H5</f>
        <v>S.A.</v>
      </c>
      <c r="B5" s="127"/>
      <c r="C5" s="127"/>
      <c r="D5" s="127"/>
      <c r="E5" s="127"/>
      <c r="F5" s="127"/>
      <c r="G5" s="127"/>
      <c r="H5" s="127"/>
      <c r="I5" s="1"/>
    </row>
    <row r="6" spans="1:11" ht="26.25">
      <c r="A6" s="132" t="str">
        <f>'CAB Hasta 9,9'!A6:H6</f>
        <v>4° FECHA DEL RANKING DE MAYORES</v>
      </c>
      <c r="B6" s="132"/>
      <c r="C6" s="132"/>
      <c r="D6" s="132"/>
      <c r="E6" s="132"/>
      <c r="F6" s="132"/>
      <c r="G6" s="132"/>
      <c r="H6" s="132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29" t="str">
        <f>'CAB Hasta 9,9'!A8:H8</f>
        <v>DOS VUELTAS DE 9 HOYOS MEDAL PLAY</v>
      </c>
      <c r="B8" s="129"/>
      <c r="C8" s="129"/>
      <c r="D8" s="129"/>
      <c r="E8" s="129"/>
      <c r="F8" s="129"/>
      <c r="G8" s="129"/>
      <c r="H8" s="129"/>
      <c r="I8" s="1"/>
    </row>
    <row r="9" spans="1:11" ht="19.5">
      <c r="A9" s="130" t="str">
        <f>'CAB Hasta 9,9'!A9:H9</f>
        <v>SABADO 10 Y DOMINGO 11 DE JUNIO DE 2023</v>
      </c>
      <c r="B9" s="130"/>
      <c r="C9" s="130"/>
      <c r="D9" s="130"/>
      <c r="E9" s="130"/>
      <c r="F9" s="130"/>
      <c r="G9" s="130"/>
      <c r="H9" s="130"/>
      <c r="I9" s="1"/>
    </row>
    <row r="10" spans="1:11" ht="20.25" thickBot="1">
      <c r="A10" s="92"/>
      <c r="B10" s="92"/>
      <c r="C10" s="92"/>
      <c r="D10" s="92"/>
      <c r="E10" s="92"/>
      <c r="F10" s="92"/>
      <c r="G10" s="92"/>
      <c r="H10" s="92"/>
      <c r="I10" s="1"/>
    </row>
    <row r="11" spans="1:11" ht="20.25" thickBot="1">
      <c r="A11" s="123" t="s">
        <v>241</v>
      </c>
      <c r="B11" s="124"/>
      <c r="C11" s="124"/>
      <c r="D11" s="124"/>
      <c r="E11" s="124"/>
      <c r="F11" s="124"/>
      <c r="G11" s="124"/>
      <c r="H11" s="125"/>
      <c r="I11" s="1"/>
    </row>
    <row r="12" spans="1:11" s="91" customFormat="1" ht="20.25" thickBot="1">
      <c r="A12" s="70" t="s">
        <v>10</v>
      </c>
      <c r="B12" s="71" t="s">
        <v>8</v>
      </c>
      <c r="C12" s="5" t="s">
        <v>13</v>
      </c>
      <c r="D12" s="72" t="s">
        <v>1</v>
      </c>
      <c r="E12" s="72" t="s">
        <v>2</v>
      </c>
      <c r="F12" s="72" t="s">
        <v>3</v>
      </c>
      <c r="G12" s="72" t="s">
        <v>4</v>
      </c>
      <c r="H12" s="72" t="s">
        <v>5</v>
      </c>
      <c r="I12" s="54" t="s">
        <v>21</v>
      </c>
      <c r="J12" s="93"/>
      <c r="K12" s="55" t="s">
        <v>22</v>
      </c>
    </row>
    <row r="13" spans="1:11" ht="19.5">
      <c r="A13" s="115" t="s">
        <v>143</v>
      </c>
      <c r="B13" s="116" t="s">
        <v>96</v>
      </c>
      <c r="C13" s="117">
        <v>54</v>
      </c>
      <c r="D13" s="118">
        <v>62</v>
      </c>
      <c r="E13" s="117">
        <v>62</v>
      </c>
      <c r="F13" s="117">
        <v>73</v>
      </c>
      <c r="G13" s="114">
        <v>135</v>
      </c>
      <c r="H13" s="122">
        <v>73</v>
      </c>
      <c r="I13" s="120">
        <v>23689</v>
      </c>
      <c r="J13" s="69" t="s">
        <v>18</v>
      </c>
      <c r="K13" s="56">
        <f t="shared" ref="K13:K15" si="0">(F13-D13*0.5)</f>
        <v>42</v>
      </c>
    </row>
    <row r="14" spans="1:11" ht="19.5">
      <c r="A14" s="115" t="s">
        <v>118</v>
      </c>
      <c r="B14" s="116" t="s">
        <v>47</v>
      </c>
      <c r="C14" s="117">
        <v>43.7</v>
      </c>
      <c r="D14" s="118">
        <v>50</v>
      </c>
      <c r="E14" s="117">
        <v>67</v>
      </c>
      <c r="F14" s="117">
        <v>60</v>
      </c>
      <c r="G14" s="114">
        <v>127</v>
      </c>
      <c r="H14" s="122">
        <v>77</v>
      </c>
      <c r="I14" s="120">
        <v>20615</v>
      </c>
      <c r="J14" s="69" t="s">
        <v>19</v>
      </c>
      <c r="K14" s="56">
        <f t="shared" si="0"/>
        <v>35</v>
      </c>
    </row>
    <row r="15" spans="1:11">
      <c r="A15" s="115" t="s">
        <v>141</v>
      </c>
      <c r="B15" s="116" t="s">
        <v>96</v>
      </c>
      <c r="C15" s="117">
        <v>35.700000000000003</v>
      </c>
      <c r="D15" s="118">
        <v>41</v>
      </c>
      <c r="E15" s="117">
        <v>62</v>
      </c>
      <c r="F15" s="117">
        <v>57</v>
      </c>
      <c r="G15" s="114">
        <v>119</v>
      </c>
      <c r="H15" s="119">
        <v>78</v>
      </c>
      <c r="I15" s="120">
        <v>29505</v>
      </c>
      <c r="K15" s="56">
        <f t="shared" si="0"/>
        <v>36.5</v>
      </c>
    </row>
    <row r="16" spans="1:11">
      <c r="A16" s="115" t="s">
        <v>142</v>
      </c>
      <c r="B16" s="116" t="s">
        <v>96</v>
      </c>
      <c r="C16" s="117">
        <v>41</v>
      </c>
      <c r="D16" s="108" t="s">
        <v>5</v>
      </c>
      <c r="E16" s="107" t="s">
        <v>138</v>
      </c>
      <c r="F16" s="107" t="s">
        <v>137</v>
      </c>
      <c r="G16" s="112" t="s">
        <v>9</v>
      </c>
      <c r="H16" s="113" t="s">
        <v>9</v>
      </c>
      <c r="I16" s="120">
        <v>26325</v>
      </c>
    </row>
    <row r="17" spans="1:10">
      <c r="A17" s="115" t="s">
        <v>117</v>
      </c>
      <c r="B17" s="116" t="s">
        <v>47</v>
      </c>
      <c r="C17" s="117">
        <v>43.2</v>
      </c>
      <c r="D17" s="108" t="s">
        <v>5</v>
      </c>
      <c r="E17" s="107" t="s">
        <v>138</v>
      </c>
      <c r="F17" s="107" t="s">
        <v>137</v>
      </c>
      <c r="G17" s="112" t="s">
        <v>9</v>
      </c>
      <c r="H17" s="113" t="s">
        <v>9</v>
      </c>
      <c r="I17" s="120">
        <v>20992</v>
      </c>
    </row>
    <row r="18" spans="1:10">
      <c r="D18" s="1"/>
      <c r="E18" s="1"/>
      <c r="F18" s="1"/>
      <c r="G18" s="1"/>
      <c r="H18" s="1"/>
      <c r="I18" s="1"/>
      <c r="J18" s="1"/>
    </row>
    <row r="19" spans="1:10">
      <c r="D19" s="1"/>
      <c r="E19" s="1"/>
      <c r="F19" s="1"/>
      <c r="G19" s="1"/>
      <c r="H19" s="1"/>
      <c r="I19" s="1"/>
      <c r="J19" s="1"/>
    </row>
    <row r="20" spans="1:10">
      <c r="D20" s="1"/>
      <c r="E20" s="1"/>
      <c r="F20" s="1"/>
      <c r="G20" s="1"/>
      <c r="H20" s="1"/>
      <c r="I20" s="1"/>
      <c r="J20" s="1"/>
    </row>
  </sheetData>
  <sortState xmlns:xlrd2="http://schemas.microsoft.com/office/spreadsheetml/2017/richdata2" ref="A13:I17">
    <sortCondition ref="H13:H17"/>
    <sortCondition ref="F13:F17"/>
    <sortCondition ref="E13:E17"/>
  </sortState>
  <mergeCells count="8">
    <mergeCell ref="A9:H9"/>
    <mergeCell ref="A11:H11"/>
    <mergeCell ref="A1:H1"/>
    <mergeCell ref="A2:H2"/>
    <mergeCell ref="A4:H4"/>
    <mergeCell ref="A5:H5"/>
    <mergeCell ref="A6:H6"/>
    <mergeCell ref="A8:H8"/>
  </mergeCells>
  <printOptions horizontalCentered="1" verticalCentered="1"/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18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2" customWidth="1"/>
    <col min="9" max="9" width="12.85546875" style="27" customWidth="1"/>
    <col min="10" max="10" width="9.5703125" style="48" customWidth="1"/>
    <col min="11" max="11" width="16" style="1" bestFit="1" customWidth="1"/>
    <col min="12" max="16384" width="11.42578125" style="1"/>
  </cols>
  <sheetData>
    <row r="1" spans="1:20" ht="30.75">
      <c r="A1" s="126" t="s">
        <v>6</v>
      </c>
      <c r="B1" s="126"/>
      <c r="C1" s="126"/>
      <c r="D1" s="126"/>
      <c r="E1" s="126"/>
      <c r="F1" s="126"/>
      <c r="G1" s="126"/>
      <c r="H1" s="126"/>
      <c r="I1" s="1"/>
    </row>
    <row r="2" spans="1:20" ht="30.75">
      <c r="A2" s="126" t="s">
        <v>7</v>
      </c>
      <c r="B2" s="126"/>
      <c r="C2" s="126"/>
      <c r="D2" s="126"/>
      <c r="E2" s="126"/>
      <c r="F2" s="126"/>
      <c r="G2" s="126"/>
      <c r="H2" s="126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27" t="str">
        <f>DAM!A4</f>
        <v>LINKS PINAMAR</v>
      </c>
      <c r="B4" s="127"/>
      <c r="C4" s="127"/>
      <c r="D4" s="127"/>
      <c r="E4" s="127"/>
      <c r="F4" s="127"/>
      <c r="G4" s="127"/>
      <c r="H4" s="127"/>
      <c r="I4" s="1"/>
    </row>
    <row r="5" spans="1:20" ht="25.5">
      <c r="A5" s="127" t="str">
        <f>DAM!A5</f>
        <v>S.A.</v>
      </c>
      <c r="B5" s="127"/>
      <c r="C5" s="127"/>
      <c r="D5" s="127"/>
      <c r="E5" s="127"/>
      <c r="F5" s="127"/>
      <c r="G5" s="127"/>
      <c r="H5" s="127"/>
      <c r="I5" s="1"/>
    </row>
    <row r="6" spans="1:20" ht="26.25">
      <c r="A6" s="128" t="str">
        <f>DAM!A6</f>
        <v>4° FECHA DEL RANKING DE MAYORES</v>
      </c>
      <c r="B6" s="128"/>
      <c r="C6" s="128"/>
      <c r="D6" s="128"/>
      <c r="E6" s="128"/>
      <c r="F6" s="128"/>
      <c r="G6" s="128"/>
      <c r="H6" s="128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29" t="s">
        <v>20</v>
      </c>
      <c r="B8" s="129"/>
      <c r="C8" s="129"/>
      <c r="D8" s="129"/>
      <c r="E8" s="129"/>
      <c r="F8" s="129"/>
      <c r="G8" s="129"/>
      <c r="H8" s="129"/>
      <c r="I8" s="1"/>
    </row>
    <row r="9" spans="1:20" ht="19.5">
      <c r="A9" s="130" t="str">
        <f>'CAB Hasta 9,9'!A9:H9</f>
        <v>SABADO 10 Y DOMINGO 11 DE JUNIO DE 2023</v>
      </c>
      <c r="B9" s="130"/>
      <c r="C9" s="130"/>
      <c r="D9" s="130"/>
      <c r="E9" s="130"/>
      <c r="F9" s="130"/>
      <c r="G9" s="130"/>
      <c r="H9" s="130"/>
      <c r="I9" s="1"/>
    </row>
    <row r="10" spans="1:20" ht="20.25" thickBot="1">
      <c r="A10" s="131"/>
      <c r="B10" s="131"/>
      <c r="C10" s="131"/>
      <c r="D10" s="131"/>
      <c r="E10" s="131"/>
      <c r="F10" s="131"/>
      <c r="G10" s="131"/>
      <c r="H10" s="131"/>
      <c r="I10" s="1"/>
    </row>
    <row r="11" spans="1:20" ht="20.25" thickBot="1">
      <c r="A11" s="123" t="s">
        <v>24</v>
      </c>
      <c r="B11" s="124"/>
      <c r="C11" s="124"/>
      <c r="D11" s="124"/>
      <c r="E11" s="124"/>
      <c r="F11" s="124"/>
      <c r="G11" s="124"/>
      <c r="H11" s="125"/>
      <c r="I11" s="1"/>
    </row>
    <row r="12" spans="1:20" s="61" customFormat="1" ht="20.25" thickBot="1">
      <c r="A12" s="29" t="s">
        <v>0</v>
      </c>
      <c r="B12" s="74" t="s">
        <v>8</v>
      </c>
      <c r="C12" s="74" t="s">
        <v>13</v>
      </c>
      <c r="D12" s="29" t="s">
        <v>1</v>
      </c>
      <c r="E12" s="29" t="s">
        <v>2</v>
      </c>
      <c r="F12" s="29" t="s">
        <v>3</v>
      </c>
      <c r="G12" s="29" t="s">
        <v>4</v>
      </c>
      <c r="H12" s="75" t="s">
        <v>9</v>
      </c>
      <c r="I12" s="76" t="s">
        <v>21</v>
      </c>
      <c r="J12" s="48"/>
      <c r="K12" s="64">
        <v>45291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19.5">
      <c r="A13" s="34" t="s">
        <v>38</v>
      </c>
      <c r="B13" s="42" t="s">
        <v>39</v>
      </c>
      <c r="C13" s="43">
        <v>-1.5</v>
      </c>
      <c r="D13" s="44">
        <v>-1</v>
      </c>
      <c r="E13" s="43">
        <v>38</v>
      </c>
      <c r="F13" s="43">
        <v>34</v>
      </c>
      <c r="G13" s="101">
        <f t="shared" ref="G13:G44" si="0">SUM(E13+F13)</f>
        <v>72</v>
      </c>
      <c r="H13" s="99" t="s">
        <v>9</v>
      </c>
      <c r="I13" s="73">
        <v>33685</v>
      </c>
      <c r="K13" s="63">
        <f t="shared" ref="K13" si="1">DATEDIF(I13,$K$12,"Y")</f>
        <v>31</v>
      </c>
    </row>
    <row r="14" spans="1:20" ht="19.5">
      <c r="A14" s="34" t="s">
        <v>51</v>
      </c>
      <c r="B14" s="42" t="s">
        <v>52</v>
      </c>
      <c r="C14" s="43">
        <v>0.8</v>
      </c>
      <c r="D14" s="44">
        <v>2</v>
      </c>
      <c r="E14" s="43">
        <v>35</v>
      </c>
      <c r="F14" s="43">
        <v>37</v>
      </c>
      <c r="G14" s="101">
        <f t="shared" si="0"/>
        <v>72</v>
      </c>
      <c r="H14" s="121" t="s">
        <v>9</v>
      </c>
      <c r="I14" s="73">
        <v>34117</v>
      </c>
      <c r="K14" s="63">
        <f t="shared" ref="K14:K77" si="2">DATEDIF(I14,$K$12,"Y")</f>
        <v>30</v>
      </c>
    </row>
    <row r="15" spans="1:20">
      <c r="A15" s="34" t="s">
        <v>104</v>
      </c>
      <c r="B15" s="42" t="s">
        <v>36</v>
      </c>
      <c r="C15" s="43">
        <v>8.3000000000000007</v>
      </c>
      <c r="D15" s="44">
        <v>10</v>
      </c>
      <c r="E15" s="43">
        <v>35</v>
      </c>
      <c r="F15" s="43">
        <v>39</v>
      </c>
      <c r="G15" s="31">
        <f t="shared" si="0"/>
        <v>74</v>
      </c>
      <c r="H15" s="121" t="s">
        <v>9</v>
      </c>
      <c r="I15" s="73">
        <v>31164</v>
      </c>
      <c r="K15" s="63">
        <f t="shared" si="2"/>
        <v>38</v>
      </c>
    </row>
    <row r="16" spans="1:20">
      <c r="A16" s="34" t="s">
        <v>49</v>
      </c>
      <c r="B16" s="42" t="s">
        <v>26</v>
      </c>
      <c r="C16" s="43">
        <v>0.4</v>
      </c>
      <c r="D16" s="44">
        <v>1</v>
      </c>
      <c r="E16" s="43">
        <v>42</v>
      </c>
      <c r="F16" s="43">
        <v>33</v>
      </c>
      <c r="G16" s="31">
        <f t="shared" si="0"/>
        <v>75</v>
      </c>
      <c r="H16" s="121" t="s">
        <v>9</v>
      </c>
      <c r="I16" s="73">
        <v>33570</v>
      </c>
      <c r="K16" s="63">
        <f t="shared" si="2"/>
        <v>32</v>
      </c>
    </row>
    <row r="17" spans="1:11">
      <c r="A17" s="34" t="s">
        <v>37</v>
      </c>
      <c r="B17" s="42" t="s">
        <v>26</v>
      </c>
      <c r="C17" s="43">
        <v>-1.6</v>
      </c>
      <c r="D17" s="44">
        <v>-1</v>
      </c>
      <c r="E17" s="43">
        <v>37</v>
      </c>
      <c r="F17" s="43">
        <v>38</v>
      </c>
      <c r="G17" s="31">
        <f t="shared" si="0"/>
        <v>75</v>
      </c>
      <c r="H17" s="121" t="s">
        <v>9</v>
      </c>
      <c r="I17" s="73">
        <v>26222</v>
      </c>
      <c r="K17" s="63">
        <f t="shared" si="2"/>
        <v>52</v>
      </c>
    </row>
    <row r="18" spans="1:11">
      <c r="A18" s="34" t="s">
        <v>45</v>
      </c>
      <c r="B18" s="42" t="s">
        <v>36</v>
      </c>
      <c r="C18" s="43">
        <v>0.1</v>
      </c>
      <c r="D18" s="44">
        <v>1</v>
      </c>
      <c r="E18" s="43">
        <v>37</v>
      </c>
      <c r="F18" s="43">
        <v>39</v>
      </c>
      <c r="G18" s="31">
        <f t="shared" si="0"/>
        <v>76</v>
      </c>
      <c r="H18" s="121" t="s">
        <v>9</v>
      </c>
      <c r="I18" s="73">
        <v>29431</v>
      </c>
      <c r="K18" s="63">
        <f t="shared" si="2"/>
        <v>43</v>
      </c>
    </row>
    <row r="19" spans="1:11">
      <c r="A19" s="34" t="s">
        <v>72</v>
      </c>
      <c r="B19" s="42" t="s">
        <v>47</v>
      </c>
      <c r="C19" s="43">
        <v>3.5</v>
      </c>
      <c r="D19" s="44">
        <v>5</v>
      </c>
      <c r="E19" s="43">
        <v>41</v>
      </c>
      <c r="F19" s="43">
        <v>36</v>
      </c>
      <c r="G19" s="31">
        <f t="shared" si="0"/>
        <v>77</v>
      </c>
      <c r="H19" s="121" t="s">
        <v>9</v>
      </c>
      <c r="I19" s="73">
        <v>28240</v>
      </c>
      <c r="K19" s="63">
        <f t="shared" si="2"/>
        <v>46</v>
      </c>
    </row>
    <row r="20" spans="1:11">
      <c r="A20" s="34" t="s">
        <v>60</v>
      </c>
      <c r="B20" s="42" t="s">
        <v>39</v>
      </c>
      <c r="C20" s="43">
        <v>2.6</v>
      </c>
      <c r="D20" s="44">
        <v>4</v>
      </c>
      <c r="E20" s="43">
        <v>40</v>
      </c>
      <c r="F20" s="43">
        <v>37</v>
      </c>
      <c r="G20" s="31">
        <f t="shared" si="0"/>
        <v>77</v>
      </c>
      <c r="H20" s="121" t="s">
        <v>9</v>
      </c>
      <c r="I20" s="73">
        <v>26279</v>
      </c>
      <c r="K20" s="63">
        <f t="shared" si="2"/>
        <v>52</v>
      </c>
    </row>
    <row r="21" spans="1:11">
      <c r="A21" s="34" t="s">
        <v>40</v>
      </c>
      <c r="B21" s="42" t="s">
        <v>41</v>
      </c>
      <c r="C21" s="43">
        <v>-0.7</v>
      </c>
      <c r="D21" s="44">
        <v>0</v>
      </c>
      <c r="E21" s="43">
        <v>40</v>
      </c>
      <c r="F21" s="43">
        <v>37</v>
      </c>
      <c r="G21" s="31">
        <f t="shared" si="0"/>
        <v>77</v>
      </c>
      <c r="H21" s="121" t="s">
        <v>9</v>
      </c>
      <c r="I21" s="73">
        <v>35076</v>
      </c>
      <c r="K21" s="63">
        <f t="shared" si="2"/>
        <v>27</v>
      </c>
    </row>
    <row r="22" spans="1:11">
      <c r="A22" s="34" t="s">
        <v>35</v>
      </c>
      <c r="B22" s="42" t="s">
        <v>36</v>
      </c>
      <c r="C22" s="43">
        <v>-1.6</v>
      </c>
      <c r="D22" s="44">
        <v>-1</v>
      </c>
      <c r="E22" s="43">
        <v>38</v>
      </c>
      <c r="F22" s="43">
        <v>39</v>
      </c>
      <c r="G22" s="31">
        <f t="shared" si="0"/>
        <v>77</v>
      </c>
      <c r="H22" s="121" t="s">
        <v>9</v>
      </c>
      <c r="I22" s="73">
        <v>32333</v>
      </c>
      <c r="K22" s="63">
        <f t="shared" si="2"/>
        <v>35</v>
      </c>
    </row>
    <row r="23" spans="1:11">
      <c r="A23" s="34" t="s">
        <v>88</v>
      </c>
      <c r="B23" s="42" t="s">
        <v>52</v>
      </c>
      <c r="C23" s="43">
        <v>6.7</v>
      </c>
      <c r="D23" s="44">
        <v>9</v>
      </c>
      <c r="E23" s="43">
        <v>41</v>
      </c>
      <c r="F23" s="43">
        <v>38</v>
      </c>
      <c r="G23" s="31">
        <f t="shared" si="0"/>
        <v>79</v>
      </c>
      <c r="H23" s="121" t="s">
        <v>9</v>
      </c>
      <c r="I23" s="73">
        <v>29670</v>
      </c>
      <c r="K23" s="63">
        <f t="shared" si="2"/>
        <v>42</v>
      </c>
    </row>
    <row r="24" spans="1:11">
      <c r="A24" s="34" t="s">
        <v>69</v>
      </c>
      <c r="B24" s="42" t="s">
        <v>70</v>
      </c>
      <c r="C24" s="43">
        <v>3.3</v>
      </c>
      <c r="D24" s="44">
        <v>5</v>
      </c>
      <c r="E24" s="43">
        <v>41</v>
      </c>
      <c r="F24" s="43">
        <v>38</v>
      </c>
      <c r="G24" s="31">
        <f t="shared" si="0"/>
        <v>79</v>
      </c>
      <c r="H24" s="121" t="s">
        <v>9</v>
      </c>
      <c r="I24" s="73">
        <v>31195</v>
      </c>
      <c r="K24" s="63">
        <f t="shared" si="2"/>
        <v>38</v>
      </c>
    </row>
    <row r="25" spans="1:11">
      <c r="A25" s="34" t="s">
        <v>50</v>
      </c>
      <c r="B25" s="42" t="s">
        <v>26</v>
      </c>
      <c r="C25" s="43">
        <v>0.4</v>
      </c>
      <c r="D25" s="44">
        <v>1</v>
      </c>
      <c r="E25" s="43">
        <v>41</v>
      </c>
      <c r="F25" s="43">
        <v>38</v>
      </c>
      <c r="G25" s="31">
        <f t="shared" si="0"/>
        <v>79</v>
      </c>
      <c r="H25" s="121" t="s">
        <v>9</v>
      </c>
      <c r="I25" s="73">
        <v>35229</v>
      </c>
      <c r="K25" s="63">
        <f t="shared" si="2"/>
        <v>27</v>
      </c>
    </row>
    <row r="26" spans="1:11">
      <c r="A26" s="34" t="s">
        <v>86</v>
      </c>
      <c r="B26" s="42" t="s">
        <v>39</v>
      </c>
      <c r="C26" s="43">
        <v>5.8</v>
      </c>
      <c r="D26" s="44">
        <v>8</v>
      </c>
      <c r="E26" s="43">
        <v>38</v>
      </c>
      <c r="F26" s="43">
        <v>41</v>
      </c>
      <c r="G26" s="31">
        <f t="shared" si="0"/>
        <v>79</v>
      </c>
      <c r="H26" s="121" t="s">
        <v>9</v>
      </c>
      <c r="I26" s="73">
        <v>29632</v>
      </c>
      <c r="K26" s="63">
        <f t="shared" si="2"/>
        <v>42</v>
      </c>
    </row>
    <row r="27" spans="1:11">
      <c r="A27" s="34" t="s">
        <v>54</v>
      </c>
      <c r="B27" s="42" t="s">
        <v>36</v>
      </c>
      <c r="C27" s="43">
        <v>1.1000000000000001</v>
      </c>
      <c r="D27" s="44">
        <v>2</v>
      </c>
      <c r="E27" s="43">
        <v>38</v>
      </c>
      <c r="F27" s="43">
        <v>41</v>
      </c>
      <c r="G27" s="31">
        <f t="shared" si="0"/>
        <v>79</v>
      </c>
      <c r="H27" s="121" t="s">
        <v>9</v>
      </c>
      <c r="I27" s="73">
        <v>29353</v>
      </c>
      <c r="K27" s="63">
        <f t="shared" si="2"/>
        <v>43</v>
      </c>
    </row>
    <row r="28" spans="1:11">
      <c r="A28" s="34" t="s">
        <v>43</v>
      </c>
      <c r="B28" s="42" t="s">
        <v>44</v>
      </c>
      <c r="C28" s="43">
        <v>-0.3</v>
      </c>
      <c r="D28" s="44">
        <v>1</v>
      </c>
      <c r="E28" s="43">
        <v>44</v>
      </c>
      <c r="F28" s="43">
        <v>36</v>
      </c>
      <c r="G28" s="31">
        <f t="shared" si="0"/>
        <v>80</v>
      </c>
      <c r="H28" s="121" t="s">
        <v>9</v>
      </c>
      <c r="I28" s="73">
        <v>30469</v>
      </c>
      <c r="K28" s="63">
        <f t="shared" si="2"/>
        <v>40</v>
      </c>
    </row>
    <row r="29" spans="1:11">
      <c r="A29" s="34" t="s">
        <v>46</v>
      </c>
      <c r="B29" s="42" t="s">
        <v>47</v>
      </c>
      <c r="C29" s="43">
        <v>0.1</v>
      </c>
      <c r="D29" s="44">
        <v>1</v>
      </c>
      <c r="E29" s="43">
        <v>43</v>
      </c>
      <c r="F29" s="43">
        <v>37</v>
      </c>
      <c r="G29" s="31">
        <f t="shared" si="0"/>
        <v>80</v>
      </c>
      <c r="H29" s="121" t="s">
        <v>9</v>
      </c>
      <c r="I29" s="73">
        <v>26822</v>
      </c>
      <c r="K29" s="63">
        <f t="shared" si="2"/>
        <v>50</v>
      </c>
    </row>
    <row r="30" spans="1:11">
      <c r="A30" s="34" t="s">
        <v>58</v>
      </c>
      <c r="B30" s="42" t="s">
        <v>59</v>
      </c>
      <c r="C30" s="43">
        <v>2.2000000000000002</v>
      </c>
      <c r="D30" s="44">
        <v>3</v>
      </c>
      <c r="E30" s="43">
        <v>42</v>
      </c>
      <c r="F30" s="43">
        <v>38</v>
      </c>
      <c r="G30" s="31">
        <f t="shared" si="0"/>
        <v>80</v>
      </c>
      <c r="H30" s="121" t="s">
        <v>9</v>
      </c>
      <c r="I30" s="73">
        <v>27443</v>
      </c>
      <c r="K30" s="63">
        <f t="shared" si="2"/>
        <v>48</v>
      </c>
    </row>
    <row r="31" spans="1:11">
      <c r="A31" s="34" t="s">
        <v>74</v>
      </c>
      <c r="B31" s="42" t="s">
        <v>26</v>
      </c>
      <c r="C31" s="43">
        <v>3.8</v>
      </c>
      <c r="D31" s="44">
        <v>5</v>
      </c>
      <c r="E31" s="43">
        <v>38</v>
      </c>
      <c r="F31" s="43">
        <v>42</v>
      </c>
      <c r="G31" s="31">
        <f t="shared" si="0"/>
        <v>80</v>
      </c>
      <c r="H31" s="121" t="s">
        <v>9</v>
      </c>
      <c r="I31" s="73">
        <v>32717</v>
      </c>
      <c r="K31" s="63">
        <f t="shared" si="2"/>
        <v>34</v>
      </c>
    </row>
    <row r="32" spans="1:11">
      <c r="A32" s="34" t="s">
        <v>42</v>
      </c>
      <c r="B32" s="42" t="s">
        <v>26</v>
      </c>
      <c r="C32" s="43">
        <v>-0.4</v>
      </c>
      <c r="D32" s="44">
        <v>1</v>
      </c>
      <c r="E32" s="43">
        <v>38</v>
      </c>
      <c r="F32" s="43">
        <v>42</v>
      </c>
      <c r="G32" s="31">
        <f t="shared" si="0"/>
        <v>80</v>
      </c>
      <c r="H32" s="121" t="s">
        <v>9</v>
      </c>
      <c r="I32" s="73">
        <v>27263</v>
      </c>
      <c r="K32" s="63">
        <f t="shared" si="2"/>
        <v>49</v>
      </c>
    </row>
    <row r="33" spans="1:11">
      <c r="A33" s="34" t="s">
        <v>71</v>
      </c>
      <c r="B33" s="42" t="s">
        <v>70</v>
      </c>
      <c r="C33" s="43">
        <v>3.5</v>
      </c>
      <c r="D33" s="44">
        <v>5</v>
      </c>
      <c r="E33" s="43">
        <v>42</v>
      </c>
      <c r="F33" s="43">
        <v>39</v>
      </c>
      <c r="G33" s="31">
        <f t="shared" si="0"/>
        <v>81</v>
      </c>
      <c r="H33" s="121" t="s">
        <v>9</v>
      </c>
      <c r="I33" s="73">
        <v>29151</v>
      </c>
      <c r="K33" s="63">
        <f t="shared" si="2"/>
        <v>44</v>
      </c>
    </row>
    <row r="34" spans="1:11">
      <c r="A34" s="34" t="s">
        <v>66</v>
      </c>
      <c r="B34" s="42" t="s">
        <v>39</v>
      </c>
      <c r="C34" s="43">
        <v>3</v>
      </c>
      <c r="D34" s="44">
        <v>4</v>
      </c>
      <c r="E34" s="43">
        <v>41</v>
      </c>
      <c r="F34" s="43">
        <v>40</v>
      </c>
      <c r="G34" s="31">
        <f t="shared" si="0"/>
        <v>81</v>
      </c>
      <c r="H34" s="121" t="s">
        <v>9</v>
      </c>
      <c r="I34" s="73">
        <v>34564</v>
      </c>
      <c r="K34" s="63">
        <f t="shared" si="2"/>
        <v>29</v>
      </c>
    </row>
    <row r="35" spans="1:11">
      <c r="A35" s="34" t="s">
        <v>56</v>
      </c>
      <c r="B35" s="42" t="s">
        <v>39</v>
      </c>
      <c r="C35" s="43">
        <v>2.1</v>
      </c>
      <c r="D35" s="44">
        <v>3</v>
      </c>
      <c r="E35" s="43">
        <v>41</v>
      </c>
      <c r="F35" s="43">
        <v>40</v>
      </c>
      <c r="G35" s="31">
        <f t="shared" si="0"/>
        <v>81</v>
      </c>
      <c r="H35" s="121" t="s">
        <v>9</v>
      </c>
      <c r="I35" s="73">
        <v>31709</v>
      </c>
      <c r="K35" s="63">
        <f t="shared" si="2"/>
        <v>37</v>
      </c>
    </row>
    <row r="36" spans="1:11">
      <c r="A36" s="34" t="s">
        <v>97</v>
      </c>
      <c r="B36" s="42" t="s">
        <v>39</v>
      </c>
      <c r="C36" s="43">
        <v>7.5</v>
      </c>
      <c r="D36" s="44">
        <v>9</v>
      </c>
      <c r="E36" s="43">
        <v>41</v>
      </c>
      <c r="F36" s="43">
        <v>41</v>
      </c>
      <c r="G36" s="31">
        <f t="shared" si="0"/>
        <v>82</v>
      </c>
      <c r="H36" s="121" t="s">
        <v>9</v>
      </c>
      <c r="I36" s="73">
        <v>32431</v>
      </c>
      <c r="K36" s="63">
        <f t="shared" si="2"/>
        <v>35</v>
      </c>
    </row>
    <row r="37" spans="1:11">
      <c r="A37" s="34" t="s">
        <v>84</v>
      </c>
      <c r="B37" s="42" t="s">
        <v>70</v>
      </c>
      <c r="C37" s="43">
        <v>5.5</v>
      </c>
      <c r="D37" s="44">
        <v>7</v>
      </c>
      <c r="E37" s="43">
        <v>40</v>
      </c>
      <c r="F37" s="43">
        <v>42</v>
      </c>
      <c r="G37" s="31">
        <f t="shared" si="0"/>
        <v>82</v>
      </c>
      <c r="H37" s="121" t="s">
        <v>9</v>
      </c>
      <c r="I37" s="73">
        <v>31223</v>
      </c>
      <c r="K37" s="63">
        <f t="shared" si="2"/>
        <v>38</v>
      </c>
    </row>
    <row r="38" spans="1:11">
      <c r="A38" s="34" t="s">
        <v>83</v>
      </c>
      <c r="B38" s="42" t="s">
        <v>59</v>
      </c>
      <c r="C38" s="43">
        <v>5.5</v>
      </c>
      <c r="D38" s="44">
        <v>7</v>
      </c>
      <c r="E38" s="43">
        <v>40</v>
      </c>
      <c r="F38" s="43">
        <v>42</v>
      </c>
      <c r="G38" s="31">
        <f t="shared" si="0"/>
        <v>82</v>
      </c>
      <c r="H38" s="121" t="s">
        <v>9</v>
      </c>
      <c r="I38" s="73">
        <v>25951</v>
      </c>
      <c r="K38" s="63">
        <f t="shared" si="2"/>
        <v>52</v>
      </c>
    </row>
    <row r="39" spans="1:11">
      <c r="A39" s="34" t="s">
        <v>67</v>
      </c>
      <c r="B39" s="42" t="s">
        <v>26</v>
      </c>
      <c r="C39" s="43">
        <v>3</v>
      </c>
      <c r="D39" s="44">
        <v>4</v>
      </c>
      <c r="E39" s="43">
        <v>44</v>
      </c>
      <c r="F39" s="43">
        <v>39</v>
      </c>
      <c r="G39" s="31">
        <f t="shared" si="0"/>
        <v>83</v>
      </c>
      <c r="H39" s="121" t="s">
        <v>9</v>
      </c>
      <c r="I39" s="73">
        <v>32282</v>
      </c>
      <c r="K39" s="63">
        <f t="shared" si="2"/>
        <v>35</v>
      </c>
    </row>
    <row r="40" spans="1:11">
      <c r="A40" s="34" t="s">
        <v>65</v>
      </c>
      <c r="B40" s="42" t="s">
        <v>39</v>
      </c>
      <c r="C40" s="43">
        <v>3</v>
      </c>
      <c r="D40" s="44">
        <v>4</v>
      </c>
      <c r="E40" s="43">
        <v>42</v>
      </c>
      <c r="F40" s="43">
        <v>42</v>
      </c>
      <c r="G40" s="31">
        <f t="shared" si="0"/>
        <v>84</v>
      </c>
      <c r="H40" s="121" t="s">
        <v>9</v>
      </c>
      <c r="I40" s="73">
        <v>22466</v>
      </c>
      <c r="K40" s="63">
        <f t="shared" si="2"/>
        <v>62</v>
      </c>
    </row>
    <row r="41" spans="1:11">
      <c r="A41" s="34" t="s">
        <v>98</v>
      </c>
      <c r="B41" s="42" t="s">
        <v>26</v>
      </c>
      <c r="C41" s="43">
        <v>7.5</v>
      </c>
      <c r="D41" s="44">
        <v>9</v>
      </c>
      <c r="E41" s="43">
        <v>41</v>
      </c>
      <c r="F41" s="43">
        <v>43</v>
      </c>
      <c r="G41" s="31">
        <f t="shared" si="0"/>
        <v>84</v>
      </c>
      <c r="H41" s="121" t="s">
        <v>9</v>
      </c>
      <c r="I41" s="73">
        <v>31329</v>
      </c>
      <c r="K41" s="63">
        <f t="shared" si="2"/>
        <v>38</v>
      </c>
    </row>
    <row r="42" spans="1:11">
      <c r="A42" s="34" t="s">
        <v>53</v>
      </c>
      <c r="B42" s="42" t="s">
        <v>26</v>
      </c>
      <c r="C42" s="43">
        <v>1.1000000000000001</v>
      </c>
      <c r="D42" s="44">
        <v>2</v>
      </c>
      <c r="E42" s="43">
        <v>41</v>
      </c>
      <c r="F42" s="43">
        <v>43</v>
      </c>
      <c r="G42" s="31">
        <f t="shared" si="0"/>
        <v>84</v>
      </c>
      <c r="H42" s="121" t="s">
        <v>9</v>
      </c>
      <c r="I42" s="73">
        <v>30943</v>
      </c>
      <c r="K42" s="63">
        <f t="shared" si="2"/>
        <v>39</v>
      </c>
    </row>
    <row r="43" spans="1:11">
      <c r="A43" s="34" t="s">
        <v>81</v>
      </c>
      <c r="B43" s="42" t="s">
        <v>62</v>
      </c>
      <c r="C43" s="43">
        <v>5.0999999999999996</v>
      </c>
      <c r="D43" s="44">
        <v>7</v>
      </c>
      <c r="E43" s="43">
        <v>40</v>
      </c>
      <c r="F43" s="43">
        <v>44</v>
      </c>
      <c r="G43" s="31">
        <f t="shared" si="0"/>
        <v>84</v>
      </c>
      <c r="H43" s="121" t="s">
        <v>9</v>
      </c>
      <c r="I43" s="73">
        <v>28210</v>
      </c>
      <c r="K43" s="63">
        <f t="shared" si="2"/>
        <v>46</v>
      </c>
    </row>
    <row r="44" spans="1:11">
      <c r="A44" s="34" t="s">
        <v>61</v>
      </c>
      <c r="B44" s="42" t="s">
        <v>62</v>
      </c>
      <c r="C44" s="43">
        <v>2.7</v>
      </c>
      <c r="D44" s="44">
        <v>4</v>
      </c>
      <c r="E44" s="43">
        <v>40</v>
      </c>
      <c r="F44" s="43">
        <v>44</v>
      </c>
      <c r="G44" s="31">
        <f t="shared" si="0"/>
        <v>84</v>
      </c>
      <c r="H44" s="121" t="s">
        <v>9</v>
      </c>
      <c r="I44" s="73">
        <v>28682</v>
      </c>
      <c r="K44" s="63">
        <f t="shared" si="2"/>
        <v>45</v>
      </c>
    </row>
    <row r="45" spans="1:11">
      <c r="A45" s="34" t="s">
        <v>101</v>
      </c>
      <c r="B45" s="42" t="s">
        <v>41</v>
      </c>
      <c r="C45" s="43">
        <v>7.7</v>
      </c>
      <c r="D45" s="44">
        <v>10</v>
      </c>
      <c r="E45" s="43">
        <v>39</v>
      </c>
      <c r="F45" s="43">
        <v>45</v>
      </c>
      <c r="G45" s="31">
        <f t="shared" ref="G45:G76" si="3">SUM(E45+F45)</f>
        <v>84</v>
      </c>
      <c r="H45" s="121" t="s">
        <v>9</v>
      </c>
      <c r="I45" s="73">
        <v>28408</v>
      </c>
      <c r="K45" s="63">
        <f t="shared" si="2"/>
        <v>46</v>
      </c>
    </row>
    <row r="46" spans="1:11">
      <c r="A46" s="34" t="s">
        <v>68</v>
      </c>
      <c r="B46" s="42" t="s">
        <v>36</v>
      </c>
      <c r="C46" s="43">
        <v>3.2</v>
      </c>
      <c r="D46" s="44">
        <v>5</v>
      </c>
      <c r="E46" s="43">
        <v>39</v>
      </c>
      <c r="F46" s="43">
        <v>45</v>
      </c>
      <c r="G46" s="31">
        <f t="shared" si="3"/>
        <v>84</v>
      </c>
      <c r="H46" s="121" t="s">
        <v>9</v>
      </c>
      <c r="I46" s="73">
        <v>25621</v>
      </c>
      <c r="K46" s="63">
        <f t="shared" si="2"/>
        <v>53</v>
      </c>
    </row>
    <row r="47" spans="1:11">
      <c r="A47" s="34" t="s">
        <v>57</v>
      </c>
      <c r="B47" s="42" t="s">
        <v>26</v>
      </c>
      <c r="C47" s="43">
        <v>2.1</v>
      </c>
      <c r="D47" s="44">
        <v>3</v>
      </c>
      <c r="E47" s="43">
        <v>38</v>
      </c>
      <c r="F47" s="43">
        <v>46</v>
      </c>
      <c r="G47" s="31">
        <f t="shared" si="3"/>
        <v>84</v>
      </c>
      <c r="H47" s="121" t="s">
        <v>9</v>
      </c>
      <c r="I47" s="73">
        <v>30881</v>
      </c>
      <c r="K47" s="63">
        <f t="shared" si="2"/>
        <v>39</v>
      </c>
    </row>
    <row r="48" spans="1:11">
      <c r="A48" s="34" t="s">
        <v>80</v>
      </c>
      <c r="B48" s="42" t="s">
        <v>26</v>
      </c>
      <c r="C48" s="43">
        <v>5</v>
      </c>
      <c r="D48" s="44">
        <v>7</v>
      </c>
      <c r="E48" s="43">
        <v>45</v>
      </c>
      <c r="F48" s="43">
        <v>40</v>
      </c>
      <c r="G48" s="31">
        <f t="shared" si="3"/>
        <v>85</v>
      </c>
      <c r="H48" s="121" t="s">
        <v>9</v>
      </c>
      <c r="I48" s="73">
        <v>29130</v>
      </c>
      <c r="K48" s="63">
        <f t="shared" si="2"/>
        <v>44</v>
      </c>
    </row>
    <row r="49" spans="1:11">
      <c r="A49" s="105" t="s">
        <v>151</v>
      </c>
      <c r="B49" s="106" t="s">
        <v>52</v>
      </c>
      <c r="C49" s="107">
        <v>11.5</v>
      </c>
      <c r="D49" s="108">
        <v>14</v>
      </c>
      <c r="E49" s="107">
        <v>43</v>
      </c>
      <c r="F49" s="107">
        <v>42</v>
      </c>
      <c r="G49" s="109">
        <f t="shared" si="3"/>
        <v>85</v>
      </c>
      <c r="H49" s="121" t="s">
        <v>9</v>
      </c>
      <c r="I49" s="111">
        <v>19404</v>
      </c>
      <c r="K49" s="63">
        <f t="shared" si="2"/>
        <v>70</v>
      </c>
    </row>
    <row r="50" spans="1:11">
      <c r="A50" s="34" t="s">
        <v>100</v>
      </c>
      <c r="B50" s="42" t="s">
        <v>62</v>
      </c>
      <c r="C50" s="43">
        <v>7.6</v>
      </c>
      <c r="D50" s="44">
        <v>10</v>
      </c>
      <c r="E50" s="43">
        <v>41</v>
      </c>
      <c r="F50" s="43">
        <v>44</v>
      </c>
      <c r="G50" s="31">
        <f t="shared" si="3"/>
        <v>85</v>
      </c>
      <c r="H50" s="121" t="s">
        <v>9</v>
      </c>
      <c r="I50" s="73">
        <v>18709</v>
      </c>
      <c r="K50" s="63">
        <f t="shared" si="2"/>
        <v>72</v>
      </c>
    </row>
    <row r="51" spans="1:11">
      <c r="A51" s="34" t="s">
        <v>87</v>
      </c>
      <c r="B51" s="42" t="s">
        <v>70</v>
      </c>
      <c r="C51" s="43">
        <v>6.1</v>
      </c>
      <c r="D51" s="44">
        <v>8</v>
      </c>
      <c r="E51" s="43">
        <v>41</v>
      </c>
      <c r="F51" s="43">
        <v>44</v>
      </c>
      <c r="G51" s="31">
        <f t="shared" si="3"/>
        <v>85</v>
      </c>
      <c r="H51" s="121" t="s">
        <v>9</v>
      </c>
      <c r="I51" s="73">
        <v>25461</v>
      </c>
      <c r="K51" s="63">
        <f t="shared" si="2"/>
        <v>54</v>
      </c>
    </row>
    <row r="52" spans="1:11">
      <c r="A52" s="34" t="s">
        <v>64</v>
      </c>
      <c r="B52" s="42" t="s">
        <v>26</v>
      </c>
      <c r="C52" s="43">
        <v>2.9</v>
      </c>
      <c r="D52" s="44">
        <v>4</v>
      </c>
      <c r="E52" s="43">
        <v>38</v>
      </c>
      <c r="F52" s="43">
        <v>47</v>
      </c>
      <c r="G52" s="31">
        <f t="shared" si="3"/>
        <v>85</v>
      </c>
      <c r="H52" s="121" t="s">
        <v>9</v>
      </c>
      <c r="I52" s="73">
        <v>35717</v>
      </c>
      <c r="K52" s="63">
        <f t="shared" si="2"/>
        <v>26</v>
      </c>
    </row>
    <row r="53" spans="1:11">
      <c r="A53" s="34" t="s">
        <v>85</v>
      </c>
      <c r="B53" s="42" t="s">
        <v>26</v>
      </c>
      <c r="C53" s="43">
        <v>5.8</v>
      </c>
      <c r="D53" s="44">
        <v>8</v>
      </c>
      <c r="E53" s="43">
        <v>36</v>
      </c>
      <c r="F53" s="43">
        <v>49</v>
      </c>
      <c r="G53" s="31">
        <f t="shared" si="3"/>
        <v>85</v>
      </c>
      <c r="H53" s="121" t="s">
        <v>9</v>
      </c>
      <c r="I53" s="73">
        <v>33380</v>
      </c>
      <c r="K53" s="63">
        <f t="shared" si="2"/>
        <v>32</v>
      </c>
    </row>
    <row r="54" spans="1:11">
      <c r="A54" s="105" t="s">
        <v>144</v>
      </c>
      <c r="B54" s="106" t="s">
        <v>26</v>
      </c>
      <c r="C54" s="107">
        <v>10.1</v>
      </c>
      <c r="D54" s="108">
        <v>12</v>
      </c>
      <c r="E54" s="107">
        <v>43</v>
      </c>
      <c r="F54" s="107">
        <v>43</v>
      </c>
      <c r="G54" s="109">
        <f t="shared" si="3"/>
        <v>86</v>
      </c>
      <c r="H54" s="121" t="s">
        <v>9</v>
      </c>
      <c r="I54" s="111">
        <v>26132</v>
      </c>
      <c r="K54" s="63">
        <f t="shared" si="2"/>
        <v>52</v>
      </c>
    </row>
    <row r="55" spans="1:11">
      <c r="A55" s="34" t="s">
        <v>73</v>
      </c>
      <c r="B55" s="42" t="s">
        <v>59</v>
      </c>
      <c r="C55" s="43">
        <v>3.7</v>
      </c>
      <c r="D55" s="44">
        <v>5</v>
      </c>
      <c r="E55" s="43">
        <v>40</v>
      </c>
      <c r="F55" s="43">
        <v>46</v>
      </c>
      <c r="G55" s="31">
        <f t="shared" si="3"/>
        <v>86</v>
      </c>
      <c r="H55" s="121" t="s">
        <v>9</v>
      </c>
      <c r="I55" s="73">
        <v>25095</v>
      </c>
      <c r="K55" s="63">
        <f t="shared" si="2"/>
        <v>55</v>
      </c>
    </row>
    <row r="56" spans="1:11">
      <c r="A56" s="34" t="s">
        <v>82</v>
      </c>
      <c r="B56" s="42" t="s">
        <v>26</v>
      </c>
      <c r="C56" s="43">
        <v>5.5</v>
      </c>
      <c r="D56" s="44">
        <v>7</v>
      </c>
      <c r="E56" s="43">
        <v>49</v>
      </c>
      <c r="F56" s="43">
        <v>38</v>
      </c>
      <c r="G56" s="31">
        <f t="shared" si="3"/>
        <v>87</v>
      </c>
      <c r="H56" s="121" t="s">
        <v>9</v>
      </c>
      <c r="I56" s="73">
        <v>35006</v>
      </c>
      <c r="K56" s="63">
        <f t="shared" si="2"/>
        <v>28</v>
      </c>
    </row>
    <row r="57" spans="1:11">
      <c r="A57" s="34" t="s">
        <v>76</v>
      </c>
      <c r="B57" s="42" t="s">
        <v>26</v>
      </c>
      <c r="C57" s="43">
        <v>4.2</v>
      </c>
      <c r="D57" s="44">
        <v>6</v>
      </c>
      <c r="E57" s="43">
        <v>46</v>
      </c>
      <c r="F57" s="43">
        <v>41</v>
      </c>
      <c r="G57" s="31">
        <f t="shared" si="3"/>
        <v>87</v>
      </c>
      <c r="H57" s="121" t="s">
        <v>9</v>
      </c>
      <c r="I57" s="73">
        <v>32745</v>
      </c>
      <c r="K57" s="63">
        <f t="shared" si="2"/>
        <v>34</v>
      </c>
    </row>
    <row r="58" spans="1:11">
      <c r="A58" s="34" t="s">
        <v>79</v>
      </c>
      <c r="B58" s="42" t="s">
        <v>70</v>
      </c>
      <c r="C58" s="43">
        <v>4.5999999999999996</v>
      </c>
      <c r="D58" s="44">
        <v>6</v>
      </c>
      <c r="E58" s="43">
        <v>44</v>
      </c>
      <c r="F58" s="43">
        <v>43</v>
      </c>
      <c r="G58" s="31">
        <f t="shared" si="3"/>
        <v>87</v>
      </c>
      <c r="H58" s="121" t="s">
        <v>9</v>
      </c>
      <c r="I58" s="73">
        <v>28020</v>
      </c>
      <c r="K58" s="63">
        <f t="shared" si="2"/>
        <v>47</v>
      </c>
    </row>
    <row r="59" spans="1:11">
      <c r="A59" s="34" t="s">
        <v>55</v>
      </c>
      <c r="B59" s="42" t="s">
        <v>26</v>
      </c>
      <c r="C59" s="43">
        <v>2.1</v>
      </c>
      <c r="D59" s="44">
        <v>3</v>
      </c>
      <c r="E59" s="43">
        <v>37</v>
      </c>
      <c r="F59" s="43">
        <v>50</v>
      </c>
      <c r="G59" s="31">
        <f t="shared" si="3"/>
        <v>87</v>
      </c>
      <c r="H59" s="121" t="s">
        <v>9</v>
      </c>
      <c r="I59" s="73">
        <v>28038</v>
      </c>
      <c r="K59" s="63">
        <f t="shared" si="2"/>
        <v>47</v>
      </c>
    </row>
    <row r="60" spans="1:11">
      <c r="A60" s="34" t="s">
        <v>99</v>
      </c>
      <c r="B60" s="42" t="s">
        <v>70</v>
      </c>
      <c r="C60" s="43">
        <v>7.6</v>
      </c>
      <c r="D60" s="44">
        <v>10</v>
      </c>
      <c r="E60" s="43">
        <v>44</v>
      </c>
      <c r="F60" s="43">
        <v>44</v>
      </c>
      <c r="G60" s="31">
        <f t="shared" si="3"/>
        <v>88</v>
      </c>
      <c r="H60" s="121" t="s">
        <v>9</v>
      </c>
      <c r="I60" s="73">
        <v>31168</v>
      </c>
      <c r="K60" s="63">
        <f t="shared" si="2"/>
        <v>38</v>
      </c>
    </row>
    <row r="61" spans="1:11">
      <c r="A61" s="105" t="s">
        <v>157</v>
      </c>
      <c r="B61" s="106" t="s">
        <v>158</v>
      </c>
      <c r="C61" s="107">
        <v>12.5</v>
      </c>
      <c r="D61" s="108">
        <v>15</v>
      </c>
      <c r="E61" s="107">
        <v>46</v>
      </c>
      <c r="F61" s="107">
        <v>43</v>
      </c>
      <c r="G61" s="109">
        <f t="shared" si="3"/>
        <v>89</v>
      </c>
      <c r="H61" s="121" t="s">
        <v>9</v>
      </c>
      <c r="I61" s="111">
        <v>27613</v>
      </c>
      <c r="K61" s="63">
        <f t="shared" si="2"/>
        <v>48</v>
      </c>
    </row>
    <row r="62" spans="1:11">
      <c r="A62" s="105" t="s">
        <v>179</v>
      </c>
      <c r="B62" s="106" t="s">
        <v>47</v>
      </c>
      <c r="C62" s="107">
        <v>16.2</v>
      </c>
      <c r="D62" s="108">
        <v>19</v>
      </c>
      <c r="E62" s="107">
        <v>44</v>
      </c>
      <c r="F62" s="107">
        <v>45</v>
      </c>
      <c r="G62" s="109">
        <f t="shared" si="3"/>
        <v>89</v>
      </c>
      <c r="H62" s="121" t="s">
        <v>9</v>
      </c>
      <c r="I62" s="111">
        <v>24994</v>
      </c>
      <c r="K62" s="63">
        <f t="shared" si="2"/>
        <v>55</v>
      </c>
    </row>
    <row r="63" spans="1:11">
      <c r="A63" s="34" t="s">
        <v>107</v>
      </c>
      <c r="B63" s="42" t="s">
        <v>39</v>
      </c>
      <c r="C63" s="43">
        <v>9.4</v>
      </c>
      <c r="D63" s="44">
        <v>12</v>
      </c>
      <c r="E63" s="43">
        <v>47</v>
      </c>
      <c r="F63" s="43">
        <v>43</v>
      </c>
      <c r="G63" s="31">
        <f t="shared" si="3"/>
        <v>90</v>
      </c>
      <c r="H63" s="121" t="s">
        <v>9</v>
      </c>
      <c r="I63" s="73">
        <v>30019</v>
      </c>
      <c r="K63" s="63">
        <f t="shared" si="2"/>
        <v>41</v>
      </c>
    </row>
    <row r="64" spans="1:11">
      <c r="A64" s="34" t="s">
        <v>63</v>
      </c>
      <c r="B64" s="42" t="s">
        <v>39</v>
      </c>
      <c r="C64" s="43">
        <v>2.9</v>
      </c>
      <c r="D64" s="44">
        <v>4</v>
      </c>
      <c r="E64" s="43">
        <v>46</v>
      </c>
      <c r="F64" s="43">
        <v>44</v>
      </c>
      <c r="G64" s="31">
        <f t="shared" si="3"/>
        <v>90</v>
      </c>
      <c r="H64" s="121" t="s">
        <v>9</v>
      </c>
      <c r="I64" s="73">
        <v>25972</v>
      </c>
      <c r="K64" s="63">
        <f t="shared" si="2"/>
        <v>52</v>
      </c>
    </row>
    <row r="65" spans="1:22">
      <c r="A65" s="34" t="s">
        <v>105</v>
      </c>
      <c r="B65" s="42" t="s">
        <v>39</v>
      </c>
      <c r="C65" s="43">
        <v>8.6999999999999993</v>
      </c>
      <c r="D65" s="44">
        <v>11</v>
      </c>
      <c r="E65" s="43">
        <v>43</v>
      </c>
      <c r="F65" s="43">
        <v>47</v>
      </c>
      <c r="G65" s="31">
        <f t="shared" si="3"/>
        <v>90</v>
      </c>
      <c r="H65" s="121" t="s">
        <v>9</v>
      </c>
      <c r="I65" s="73">
        <v>29608</v>
      </c>
      <c r="K65" s="63">
        <f t="shared" si="2"/>
        <v>42</v>
      </c>
    </row>
    <row r="66" spans="1:22">
      <c r="A66" s="34" t="s">
        <v>91</v>
      </c>
      <c r="B66" s="42" t="s">
        <v>26</v>
      </c>
      <c r="C66" s="43">
        <v>7.1</v>
      </c>
      <c r="D66" s="44">
        <v>9</v>
      </c>
      <c r="E66" s="43">
        <v>47</v>
      </c>
      <c r="F66" s="43">
        <v>44</v>
      </c>
      <c r="G66" s="31">
        <f t="shared" si="3"/>
        <v>91</v>
      </c>
      <c r="H66" s="121" t="s">
        <v>9</v>
      </c>
      <c r="I66" s="73">
        <v>27244</v>
      </c>
      <c r="K66" s="63">
        <f t="shared" si="2"/>
        <v>49</v>
      </c>
    </row>
    <row r="67" spans="1:22">
      <c r="A67" s="34" t="s">
        <v>108</v>
      </c>
      <c r="B67" s="116" t="s">
        <v>41</v>
      </c>
      <c r="C67" s="117">
        <v>9.6</v>
      </c>
      <c r="D67" s="118">
        <v>12</v>
      </c>
      <c r="E67" s="117">
        <v>47</v>
      </c>
      <c r="F67" s="117">
        <v>45</v>
      </c>
      <c r="G67" s="31">
        <f t="shared" si="3"/>
        <v>92</v>
      </c>
      <c r="H67" s="121" t="s">
        <v>9</v>
      </c>
      <c r="I67" s="73">
        <v>28317</v>
      </c>
      <c r="K67" s="63">
        <f t="shared" si="2"/>
        <v>46</v>
      </c>
    </row>
    <row r="68" spans="1:22">
      <c r="A68" s="105" t="s">
        <v>160</v>
      </c>
      <c r="B68" s="106" t="s">
        <v>41</v>
      </c>
      <c r="C68" s="107">
        <v>12.7</v>
      </c>
      <c r="D68" s="108">
        <v>15</v>
      </c>
      <c r="E68" s="107">
        <v>46</v>
      </c>
      <c r="F68" s="107">
        <v>46</v>
      </c>
      <c r="G68" s="109">
        <f t="shared" si="3"/>
        <v>92</v>
      </c>
      <c r="H68" s="121" t="s">
        <v>9</v>
      </c>
      <c r="I68" s="111">
        <v>21939</v>
      </c>
      <c r="K68" s="63">
        <f t="shared" si="2"/>
        <v>63</v>
      </c>
    </row>
    <row r="69" spans="1:22">
      <c r="A69" s="34" t="s">
        <v>102</v>
      </c>
      <c r="B69" s="116" t="s">
        <v>39</v>
      </c>
      <c r="C69" s="117">
        <v>7.9</v>
      </c>
      <c r="D69" s="118">
        <v>10</v>
      </c>
      <c r="E69" s="117">
        <v>45</v>
      </c>
      <c r="F69" s="117">
        <v>47</v>
      </c>
      <c r="G69" s="31">
        <f t="shared" si="3"/>
        <v>92</v>
      </c>
      <c r="H69" s="121" t="s">
        <v>9</v>
      </c>
      <c r="I69" s="73">
        <v>27831</v>
      </c>
      <c r="K69" s="63">
        <f t="shared" si="2"/>
        <v>47</v>
      </c>
    </row>
    <row r="70" spans="1:22">
      <c r="A70" s="105" t="s">
        <v>146</v>
      </c>
      <c r="B70" s="106" t="s">
        <v>59</v>
      </c>
      <c r="C70" s="107">
        <v>10.6</v>
      </c>
      <c r="D70" s="108">
        <v>13</v>
      </c>
      <c r="E70" s="107">
        <v>51</v>
      </c>
      <c r="F70" s="107">
        <v>42</v>
      </c>
      <c r="G70" s="109">
        <f t="shared" si="3"/>
        <v>93</v>
      </c>
      <c r="H70" s="121" t="s">
        <v>9</v>
      </c>
      <c r="I70" s="111">
        <v>24928</v>
      </c>
      <c r="K70" s="63">
        <f t="shared" si="2"/>
        <v>55</v>
      </c>
    </row>
    <row r="71" spans="1:22">
      <c r="A71" s="34" t="s">
        <v>78</v>
      </c>
      <c r="B71" s="116" t="s">
        <v>47</v>
      </c>
      <c r="C71" s="117">
        <v>4.3</v>
      </c>
      <c r="D71" s="118">
        <v>6</v>
      </c>
      <c r="E71" s="117">
        <v>49</v>
      </c>
      <c r="F71" s="117">
        <v>44</v>
      </c>
      <c r="G71" s="31">
        <f t="shared" si="3"/>
        <v>93</v>
      </c>
      <c r="H71" s="121" t="s">
        <v>9</v>
      </c>
      <c r="I71" s="73">
        <v>31976</v>
      </c>
      <c r="K71" s="63">
        <f t="shared" si="2"/>
        <v>36</v>
      </c>
    </row>
    <row r="72" spans="1:22">
      <c r="A72" s="105" t="s">
        <v>178</v>
      </c>
      <c r="B72" s="106" t="s">
        <v>26</v>
      </c>
      <c r="C72" s="107">
        <v>16.100000000000001</v>
      </c>
      <c r="D72" s="108">
        <v>19</v>
      </c>
      <c r="E72" s="107">
        <v>46</v>
      </c>
      <c r="F72" s="107">
        <v>47</v>
      </c>
      <c r="G72" s="109">
        <f t="shared" si="3"/>
        <v>93</v>
      </c>
      <c r="H72" s="121" t="s">
        <v>9</v>
      </c>
      <c r="I72" s="111">
        <v>20847</v>
      </c>
      <c r="K72" s="63">
        <f t="shared" si="2"/>
        <v>66</v>
      </c>
    </row>
    <row r="73" spans="1:22">
      <c r="A73" s="105" t="s">
        <v>227</v>
      </c>
      <c r="B73" s="106" t="s">
        <v>47</v>
      </c>
      <c r="C73" s="107">
        <v>10</v>
      </c>
      <c r="D73" s="108">
        <v>12</v>
      </c>
      <c r="E73" s="107">
        <v>46</v>
      </c>
      <c r="F73" s="107">
        <v>47</v>
      </c>
      <c r="G73" s="109">
        <f t="shared" si="3"/>
        <v>93</v>
      </c>
      <c r="H73" s="121" t="s">
        <v>9</v>
      </c>
      <c r="I73" s="111">
        <v>19762</v>
      </c>
      <c r="K73" s="63">
        <f t="shared" si="2"/>
        <v>69</v>
      </c>
    </row>
    <row r="74" spans="1:22">
      <c r="A74" s="105" t="s">
        <v>168</v>
      </c>
      <c r="B74" s="106" t="s">
        <v>70</v>
      </c>
      <c r="C74" s="107">
        <v>14.1</v>
      </c>
      <c r="D74" s="108">
        <v>17</v>
      </c>
      <c r="E74" s="107">
        <v>45</v>
      </c>
      <c r="F74" s="107">
        <v>48</v>
      </c>
      <c r="G74" s="109">
        <f t="shared" si="3"/>
        <v>93</v>
      </c>
      <c r="H74" s="121" t="s">
        <v>9</v>
      </c>
      <c r="I74" s="111">
        <v>31484</v>
      </c>
      <c r="K74" s="63">
        <f t="shared" si="2"/>
        <v>37</v>
      </c>
    </row>
    <row r="75" spans="1:22">
      <c r="A75" s="34" t="s">
        <v>75</v>
      </c>
      <c r="B75" s="116" t="s">
        <v>70</v>
      </c>
      <c r="C75" s="117">
        <v>4.0999999999999996</v>
      </c>
      <c r="D75" s="118">
        <v>6</v>
      </c>
      <c r="E75" s="117">
        <v>44</v>
      </c>
      <c r="F75" s="117">
        <v>49</v>
      </c>
      <c r="G75" s="31">
        <f t="shared" si="3"/>
        <v>93</v>
      </c>
      <c r="H75" s="121" t="s">
        <v>9</v>
      </c>
      <c r="I75" s="73">
        <v>28522</v>
      </c>
      <c r="K75" s="63">
        <f t="shared" si="2"/>
        <v>45</v>
      </c>
    </row>
    <row r="76" spans="1:22">
      <c r="A76" s="105" t="s">
        <v>180</v>
      </c>
      <c r="B76" s="106" t="s">
        <v>59</v>
      </c>
      <c r="C76" s="107">
        <v>16.3</v>
      </c>
      <c r="D76" s="108">
        <v>19</v>
      </c>
      <c r="E76" s="107">
        <v>44</v>
      </c>
      <c r="F76" s="107">
        <v>50</v>
      </c>
      <c r="G76" s="109">
        <f t="shared" si="3"/>
        <v>94</v>
      </c>
      <c r="H76" s="121" t="s">
        <v>9</v>
      </c>
      <c r="I76" s="111">
        <v>17457</v>
      </c>
      <c r="K76" s="63">
        <f t="shared" si="2"/>
        <v>76</v>
      </c>
    </row>
    <row r="77" spans="1:22">
      <c r="A77" s="105" t="s">
        <v>226</v>
      </c>
      <c r="B77" s="106" t="s">
        <v>26</v>
      </c>
      <c r="C77" s="107">
        <v>10</v>
      </c>
      <c r="D77" s="108">
        <v>12</v>
      </c>
      <c r="E77" s="107">
        <v>50</v>
      </c>
      <c r="F77" s="107">
        <v>45</v>
      </c>
      <c r="G77" s="109">
        <f t="shared" ref="G77:G108" si="4">SUM(E77+F77)</f>
        <v>95</v>
      </c>
      <c r="H77" s="121" t="s">
        <v>9</v>
      </c>
      <c r="I77" s="111">
        <v>22769</v>
      </c>
      <c r="K77" s="63">
        <f t="shared" si="2"/>
        <v>61</v>
      </c>
    </row>
    <row r="78" spans="1:22">
      <c r="A78" s="105" t="s">
        <v>148</v>
      </c>
      <c r="B78" s="106" t="s">
        <v>149</v>
      </c>
      <c r="C78" s="107">
        <v>11.1</v>
      </c>
      <c r="D78" s="108">
        <v>14</v>
      </c>
      <c r="E78" s="107">
        <v>47</v>
      </c>
      <c r="F78" s="107">
        <v>48</v>
      </c>
      <c r="G78" s="109">
        <f t="shared" si="4"/>
        <v>95</v>
      </c>
      <c r="H78" s="121" t="s">
        <v>9</v>
      </c>
      <c r="I78" s="111">
        <v>33831</v>
      </c>
      <c r="K78" s="63">
        <f t="shared" ref="K78:K118" si="5">DATEDIF(I78,$K$12,"Y")</f>
        <v>31</v>
      </c>
    </row>
    <row r="79" spans="1:22" ht="19.5">
      <c r="A79" s="105" t="s">
        <v>152</v>
      </c>
      <c r="B79" s="106" t="s">
        <v>47</v>
      </c>
      <c r="C79" s="107">
        <v>11.9</v>
      </c>
      <c r="D79" s="108">
        <v>14</v>
      </c>
      <c r="E79" s="107">
        <v>51</v>
      </c>
      <c r="F79" s="107">
        <v>45</v>
      </c>
      <c r="G79" s="109">
        <f t="shared" si="4"/>
        <v>96</v>
      </c>
      <c r="H79" s="121" t="s">
        <v>9</v>
      </c>
      <c r="I79" s="111">
        <v>21345</v>
      </c>
      <c r="K79" s="63">
        <f t="shared" si="5"/>
        <v>65</v>
      </c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</row>
    <row r="80" spans="1:22" ht="19.5">
      <c r="A80" s="105" t="s">
        <v>154</v>
      </c>
      <c r="B80" s="106" t="s">
        <v>47</v>
      </c>
      <c r="C80" s="107">
        <v>12.2</v>
      </c>
      <c r="D80" s="108">
        <v>15</v>
      </c>
      <c r="E80" s="107">
        <v>48</v>
      </c>
      <c r="F80" s="107">
        <v>48</v>
      </c>
      <c r="G80" s="109">
        <f t="shared" si="4"/>
        <v>96</v>
      </c>
      <c r="H80" s="121" t="s">
        <v>9</v>
      </c>
      <c r="I80" s="111">
        <v>23632</v>
      </c>
      <c r="K80" s="63">
        <f t="shared" si="5"/>
        <v>59</v>
      </c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</row>
    <row r="81" spans="1:11">
      <c r="A81" s="105" t="s">
        <v>205</v>
      </c>
      <c r="B81" s="106" t="s">
        <v>47</v>
      </c>
      <c r="C81" s="107">
        <v>21</v>
      </c>
      <c r="D81" s="108">
        <v>23</v>
      </c>
      <c r="E81" s="107">
        <v>48</v>
      </c>
      <c r="F81" s="107">
        <v>48</v>
      </c>
      <c r="G81" s="109">
        <f t="shared" si="4"/>
        <v>96</v>
      </c>
      <c r="H81" s="121" t="s">
        <v>9</v>
      </c>
      <c r="I81" s="111">
        <v>23705</v>
      </c>
      <c r="K81" s="63">
        <f t="shared" si="5"/>
        <v>59</v>
      </c>
    </row>
    <row r="82" spans="1:11">
      <c r="A82" s="105" t="s">
        <v>184</v>
      </c>
      <c r="B82" s="106" t="s">
        <v>70</v>
      </c>
      <c r="C82" s="107">
        <v>16.7</v>
      </c>
      <c r="D82" s="108">
        <v>20</v>
      </c>
      <c r="E82" s="107">
        <v>52</v>
      </c>
      <c r="F82" s="107">
        <v>45</v>
      </c>
      <c r="G82" s="109">
        <f t="shared" si="4"/>
        <v>97</v>
      </c>
      <c r="H82" s="121" t="s">
        <v>9</v>
      </c>
      <c r="I82" s="111">
        <v>27470</v>
      </c>
      <c r="K82" s="63">
        <f t="shared" si="5"/>
        <v>48</v>
      </c>
    </row>
    <row r="83" spans="1:11">
      <c r="A83" s="105" t="s">
        <v>182</v>
      </c>
      <c r="B83" s="106" t="s">
        <v>41</v>
      </c>
      <c r="C83" s="107">
        <v>16.5</v>
      </c>
      <c r="D83" s="108">
        <v>20</v>
      </c>
      <c r="E83" s="107">
        <v>45</v>
      </c>
      <c r="F83" s="107">
        <v>52</v>
      </c>
      <c r="G83" s="109">
        <f t="shared" si="4"/>
        <v>97</v>
      </c>
      <c r="H83" s="121" t="s">
        <v>9</v>
      </c>
      <c r="I83" s="111">
        <v>25648</v>
      </c>
      <c r="K83" s="63">
        <f t="shared" si="5"/>
        <v>53</v>
      </c>
    </row>
    <row r="84" spans="1:11">
      <c r="A84" s="105" t="s">
        <v>147</v>
      </c>
      <c r="B84" s="106" t="s">
        <v>47</v>
      </c>
      <c r="C84" s="107">
        <v>11</v>
      </c>
      <c r="D84" s="108">
        <v>13</v>
      </c>
      <c r="E84" s="107">
        <v>49</v>
      </c>
      <c r="F84" s="107">
        <v>49</v>
      </c>
      <c r="G84" s="109">
        <f t="shared" si="4"/>
        <v>98</v>
      </c>
      <c r="H84" s="121" t="s">
        <v>9</v>
      </c>
      <c r="I84" s="111">
        <v>35437</v>
      </c>
      <c r="K84" s="63">
        <f t="shared" si="5"/>
        <v>26</v>
      </c>
    </row>
    <row r="85" spans="1:11">
      <c r="A85" s="105" t="s">
        <v>204</v>
      </c>
      <c r="B85" s="106" t="s">
        <v>44</v>
      </c>
      <c r="C85" s="107">
        <v>20.8</v>
      </c>
      <c r="D85" s="108">
        <v>23</v>
      </c>
      <c r="E85" s="107">
        <v>47</v>
      </c>
      <c r="F85" s="107">
        <v>51</v>
      </c>
      <c r="G85" s="109">
        <f t="shared" si="4"/>
        <v>98</v>
      </c>
      <c r="H85" s="121" t="s">
        <v>9</v>
      </c>
      <c r="I85" s="111">
        <v>20130</v>
      </c>
      <c r="K85" s="63">
        <f t="shared" si="5"/>
        <v>68</v>
      </c>
    </row>
    <row r="86" spans="1:11">
      <c r="A86" s="105" t="s">
        <v>203</v>
      </c>
      <c r="B86" s="106" t="s">
        <v>44</v>
      </c>
      <c r="C86" s="107">
        <v>20.3</v>
      </c>
      <c r="D86" s="108">
        <v>22</v>
      </c>
      <c r="E86" s="107">
        <v>47</v>
      </c>
      <c r="F86" s="107">
        <v>51</v>
      </c>
      <c r="G86" s="109">
        <f t="shared" si="4"/>
        <v>98</v>
      </c>
      <c r="H86" s="121" t="s">
        <v>9</v>
      </c>
      <c r="I86" s="111">
        <v>27134</v>
      </c>
      <c r="K86" s="63">
        <f t="shared" si="5"/>
        <v>49</v>
      </c>
    </row>
    <row r="87" spans="1:11">
      <c r="A87" s="105" t="s">
        <v>223</v>
      </c>
      <c r="B87" s="106" t="s">
        <v>47</v>
      </c>
      <c r="C87" s="107">
        <v>32.200000000000003</v>
      </c>
      <c r="D87" s="108">
        <v>36</v>
      </c>
      <c r="E87" s="107">
        <v>51</v>
      </c>
      <c r="F87" s="107">
        <v>48</v>
      </c>
      <c r="G87" s="109">
        <f t="shared" si="4"/>
        <v>99</v>
      </c>
      <c r="H87" s="121" t="s">
        <v>9</v>
      </c>
      <c r="I87" s="111">
        <v>20817</v>
      </c>
      <c r="K87" s="63">
        <f t="shared" si="5"/>
        <v>67</v>
      </c>
    </row>
    <row r="88" spans="1:11">
      <c r="A88" s="105" t="s">
        <v>186</v>
      </c>
      <c r="B88" s="106" t="s">
        <v>44</v>
      </c>
      <c r="C88" s="107">
        <v>16.899999999999999</v>
      </c>
      <c r="D88" s="108">
        <v>20</v>
      </c>
      <c r="E88" s="107">
        <v>49</v>
      </c>
      <c r="F88" s="107">
        <v>50</v>
      </c>
      <c r="G88" s="109">
        <f t="shared" si="4"/>
        <v>99</v>
      </c>
      <c r="H88" s="121" t="s">
        <v>9</v>
      </c>
      <c r="I88" s="111">
        <v>26004</v>
      </c>
      <c r="K88" s="63">
        <f t="shared" si="5"/>
        <v>52</v>
      </c>
    </row>
    <row r="89" spans="1:11">
      <c r="A89" s="105" t="s">
        <v>211</v>
      </c>
      <c r="B89" s="106" t="s">
        <v>44</v>
      </c>
      <c r="C89" s="107">
        <v>22.9</v>
      </c>
      <c r="D89" s="108">
        <v>25</v>
      </c>
      <c r="E89" s="107">
        <v>48</v>
      </c>
      <c r="F89" s="107">
        <v>51</v>
      </c>
      <c r="G89" s="109">
        <f t="shared" si="4"/>
        <v>99</v>
      </c>
      <c r="H89" s="121" t="s">
        <v>9</v>
      </c>
      <c r="I89" s="111">
        <v>28143</v>
      </c>
      <c r="K89" s="63">
        <f t="shared" si="5"/>
        <v>46</v>
      </c>
    </row>
    <row r="90" spans="1:11">
      <c r="A90" s="105" t="s">
        <v>177</v>
      </c>
      <c r="B90" s="106" t="s">
        <v>36</v>
      </c>
      <c r="C90" s="107">
        <v>16</v>
      </c>
      <c r="D90" s="108">
        <v>19</v>
      </c>
      <c r="E90" s="107">
        <v>46</v>
      </c>
      <c r="F90" s="107">
        <v>53</v>
      </c>
      <c r="G90" s="109">
        <f t="shared" si="4"/>
        <v>99</v>
      </c>
      <c r="H90" s="121" t="s">
        <v>9</v>
      </c>
      <c r="I90" s="111">
        <v>20406</v>
      </c>
      <c r="K90" s="63">
        <f t="shared" si="5"/>
        <v>68</v>
      </c>
    </row>
    <row r="91" spans="1:11">
      <c r="A91" s="105" t="s">
        <v>159</v>
      </c>
      <c r="B91" s="106" t="s">
        <v>41</v>
      </c>
      <c r="C91" s="107">
        <v>12.6</v>
      </c>
      <c r="D91" s="108">
        <v>15</v>
      </c>
      <c r="E91" s="107">
        <v>48</v>
      </c>
      <c r="F91" s="107">
        <v>52</v>
      </c>
      <c r="G91" s="109">
        <f t="shared" si="4"/>
        <v>100</v>
      </c>
      <c r="H91" s="121" t="s">
        <v>9</v>
      </c>
      <c r="I91" s="111">
        <v>21004</v>
      </c>
      <c r="K91" s="63">
        <f t="shared" si="5"/>
        <v>66</v>
      </c>
    </row>
    <row r="92" spans="1:11">
      <c r="A92" s="105" t="s">
        <v>207</v>
      </c>
      <c r="B92" s="106" t="s">
        <v>59</v>
      </c>
      <c r="C92" s="107">
        <v>21.4</v>
      </c>
      <c r="D92" s="108">
        <v>24</v>
      </c>
      <c r="E92" s="107">
        <v>53</v>
      </c>
      <c r="F92" s="107">
        <v>48</v>
      </c>
      <c r="G92" s="109">
        <f t="shared" si="4"/>
        <v>101</v>
      </c>
      <c r="H92" s="121" t="s">
        <v>9</v>
      </c>
      <c r="I92" s="111">
        <v>26177</v>
      </c>
      <c r="K92" s="63">
        <f t="shared" si="5"/>
        <v>52</v>
      </c>
    </row>
    <row r="93" spans="1:11">
      <c r="A93" s="105" t="s">
        <v>214</v>
      </c>
      <c r="B93" s="106" t="s">
        <v>59</v>
      </c>
      <c r="C93" s="107">
        <v>24.6</v>
      </c>
      <c r="D93" s="108">
        <v>27</v>
      </c>
      <c r="E93" s="107">
        <v>51</v>
      </c>
      <c r="F93" s="107">
        <v>50</v>
      </c>
      <c r="G93" s="109">
        <f t="shared" si="4"/>
        <v>101</v>
      </c>
      <c r="H93" s="121" t="s">
        <v>9</v>
      </c>
      <c r="I93" s="111">
        <v>19809</v>
      </c>
      <c r="K93" s="63">
        <f t="shared" si="5"/>
        <v>69</v>
      </c>
    </row>
    <row r="94" spans="1:11">
      <c r="A94" s="105" t="s">
        <v>196</v>
      </c>
      <c r="B94" s="106" t="s">
        <v>47</v>
      </c>
      <c r="C94" s="107">
        <v>19.3</v>
      </c>
      <c r="D94" s="108">
        <v>21</v>
      </c>
      <c r="E94" s="107">
        <v>49</v>
      </c>
      <c r="F94" s="107">
        <v>52</v>
      </c>
      <c r="G94" s="109">
        <f t="shared" si="4"/>
        <v>101</v>
      </c>
      <c r="H94" s="121" t="s">
        <v>9</v>
      </c>
      <c r="I94" s="111">
        <v>26075</v>
      </c>
      <c r="K94" s="63">
        <f t="shared" si="5"/>
        <v>52</v>
      </c>
    </row>
    <row r="95" spans="1:11">
      <c r="A95" s="105" t="s">
        <v>190</v>
      </c>
      <c r="B95" s="106" t="s">
        <v>158</v>
      </c>
      <c r="C95" s="107">
        <v>17.2</v>
      </c>
      <c r="D95" s="108">
        <v>19</v>
      </c>
      <c r="E95" s="107">
        <v>57</v>
      </c>
      <c r="F95" s="107">
        <v>45</v>
      </c>
      <c r="G95" s="109">
        <f t="shared" si="4"/>
        <v>102</v>
      </c>
      <c r="H95" s="121" t="s">
        <v>9</v>
      </c>
      <c r="I95" s="111">
        <v>23449</v>
      </c>
      <c r="K95" s="63">
        <f t="shared" si="5"/>
        <v>59</v>
      </c>
    </row>
    <row r="96" spans="1:11">
      <c r="A96" s="105" t="s">
        <v>176</v>
      </c>
      <c r="B96" s="106" t="s">
        <v>39</v>
      </c>
      <c r="C96" s="107">
        <v>15.8</v>
      </c>
      <c r="D96" s="108">
        <v>19</v>
      </c>
      <c r="E96" s="107">
        <v>50</v>
      </c>
      <c r="F96" s="107">
        <v>52</v>
      </c>
      <c r="G96" s="109">
        <f t="shared" si="4"/>
        <v>102</v>
      </c>
      <c r="H96" s="121" t="s">
        <v>9</v>
      </c>
      <c r="I96" s="111">
        <v>23812</v>
      </c>
      <c r="K96" s="63">
        <f t="shared" si="5"/>
        <v>58</v>
      </c>
    </row>
    <row r="97" spans="1:11">
      <c r="A97" s="105" t="s">
        <v>187</v>
      </c>
      <c r="B97" s="106" t="s">
        <v>36</v>
      </c>
      <c r="C97" s="107">
        <v>16.899999999999999</v>
      </c>
      <c r="D97" s="108">
        <v>20</v>
      </c>
      <c r="E97" s="107">
        <v>54</v>
      </c>
      <c r="F97" s="107">
        <v>49</v>
      </c>
      <c r="G97" s="109">
        <f t="shared" si="4"/>
        <v>103</v>
      </c>
      <c r="H97" s="121" t="s">
        <v>9</v>
      </c>
      <c r="I97" s="111">
        <v>25046</v>
      </c>
      <c r="K97" s="63">
        <f t="shared" si="5"/>
        <v>55</v>
      </c>
    </row>
    <row r="98" spans="1:11">
      <c r="A98" s="105" t="s">
        <v>170</v>
      </c>
      <c r="B98" s="106" t="s">
        <v>26</v>
      </c>
      <c r="C98" s="107">
        <v>15.1</v>
      </c>
      <c r="D98" s="108">
        <v>18</v>
      </c>
      <c r="E98" s="107">
        <v>52</v>
      </c>
      <c r="F98" s="107">
        <v>51</v>
      </c>
      <c r="G98" s="109">
        <f t="shared" si="4"/>
        <v>103</v>
      </c>
      <c r="H98" s="121" t="s">
        <v>9</v>
      </c>
      <c r="I98" s="111">
        <v>32903</v>
      </c>
      <c r="K98" s="63">
        <f t="shared" si="5"/>
        <v>33</v>
      </c>
    </row>
    <row r="99" spans="1:11">
      <c r="A99" s="105" t="s">
        <v>145</v>
      </c>
      <c r="B99" s="106" t="s">
        <v>47</v>
      </c>
      <c r="C99" s="107">
        <v>10.4</v>
      </c>
      <c r="D99" s="108">
        <v>13</v>
      </c>
      <c r="E99" s="107">
        <v>51</v>
      </c>
      <c r="F99" s="107">
        <v>52</v>
      </c>
      <c r="G99" s="109">
        <f t="shared" si="4"/>
        <v>103</v>
      </c>
      <c r="H99" s="121" t="s">
        <v>9</v>
      </c>
      <c r="I99" s="111">
        <v>24139</v>
      </c>
      <c r="K99" s="63">
        <f t="shared" si="5"/>
        <v>57</v>
      </c>
    </row>
    <row r="100" spans="1:11">
      <c r="A100" s="105" t="s">
        <v>194</v>
      </c>
      <c r="B100" s="106" t="s">
        <v>158</v>
      </c>
      <c r="C100" s="107">
        <v>19.2</v>
      </c>
      <c r="D100" s="108">
        <v>21</v>
      </c>
      <c r="E100" s="107">
        <v>51</v>
      </c>
      <c r="F100" s="107">
        <v>52</v>
      </c>
      <c r="G100" s="109">
        <f t="shared" si="4"/>
        <v>103</v>
      </c>
      <c r="H100" s="121" t="s">
        <v>9</v>
      </c>
      <c r="I100" s="111">
        <v>19578</v>
      </c>
      <c r="K100" s="63">
        <f t="shared" si="5"/>
        <v>70</v>
      </c>
    </row>
    <row r="101" spans="1:11">
      <c r="A101" s="105" t="s">
        <v>173</v>
      </c>
      <c r="B101" s="106" t="s">
        <v>52</v>
      </c>
      <c r="C101" s="107">
        <v>15.5</v>
      </c>
      <c r="D101" s="108">
        <v>19</v>
      </c>
      <c r="E101" s="107">
        <v>48</v>
      </c>
      <c r="F101" s="107">
        <v>55</v>
      </c>
      <c r="G101" s="109">
        <f t="shared" si="4"/>
        <v>103</v>
      </c>
      <c r="H101" s="121" t="s">
        <v>9</v>
      </c>
      <c r="I101" s="111">
        <v>24241</v>
      </c>
      <c r="K101" s="63">
        <f t="shared" si="5"/>
        <v>57</v>
      </c>
    </row>
    <row r="102" spans="1:11">
      <c r="A102" s="105" t="s">
        <v>210</v>
      </c>
      <c r="B102" s="106" t="s">
        <v>47</v>
      </c>
      <c r="C102" s="107">
        <v>22</v>
      </c>
      <c r="D102" s="108">
        <v>24</v>
      </c>
      <c r="E102" s="107">
        <v>54</v>
      </c>
      <c r="F102" s="107">
        <v>50</v>
      </c>
      <c r="G102" s="109">
        <f t="shared" si="4"/>
        <v>104</v>
      </c>
      <c r="H102" s="121" t="s">
        <v>9</v>
      </c>
      <c r="I102" s="111">
        <v>25427</v>
      </c>
      <c r="K102" s="63">
        <f t="shared" si="5"/>
        <v>54</v>
      </c>
    </row>
    <row r="103" spans="1:11">
      <c r="A103" s="105" t="s">
        <v>197</v>
      </c>
      <c r="B103" s="106" t="s">
        <v>70</v>
      </c>
      <c r="C103" s="107">
        <v>19.3</v>
      </c>
      <c r="D103" s="108">
        <v>21</v>
      </c>
      <c r="E103" s="107">
        <v>51</v>
      </c>
      <c r="F103" s="107">
        <v>53</v>
      </c>
      <c r="G103" s="109">
        <f t="shared" si="4"/>
        <v>104</v>
      </c>
      <c r="H103" s="121" t="s">
        <v>9</v>
      </c>
      <c r="I103" s="111">
        <v>31639</v>
      </c>
      <c r="K103" s="63">
        <f t="shared" si="5"/>
        <v>37</v>
      </c>
    </row>
    <row r="104" spans="1:11">
      <c r="A104" s="105" t="s">
        <v>221</v>
      </c>
      <c r="B104" s="106" t="s">
        <v>44</v>
      </c>
      <c r="C104" s="107">
        <v>31.3</v>
      </c>
      <c r="D104" s="108">
        <v>35</v>
      </c>
      <c r="E104" s="107">
        <v>51</v>
      </c>
      <c r="F104" s="107">
        <v>53</v>
      </c>
      <c r="G104" s="109">
        <f t="shared" si="4"/>
        <v>104</v>
      </c>
      <c r="H104" s="121" t="s">
        <v>9</v>
      </c>
      <c r="I104" s="111">
        <v>27699</v>
      </c>
      <c r="K104" s="63">
        <f t="shared" si="5"/>
        <v>48</v>
      </c>
    </row>
    <row r="105" spans="1:11">
      <c r="A105" s="105" t="s">
        <v>185</v>
      </c>
      <c r="B105" s="106" t="s">
        <v>158</v>
      </c>
      <c r="C105" s="107">
        <v>16.8</v>
      </c>
      <c r="D105" s="108">
        <v>20</v>
      </c>
      <c r="E105" s="107">
        <v>52</v>
      </c>
      <c r="F105" s="107">
        <v>53</v>
      </c>
      <c r="G105" s="109">
        <f t="shared" si="4"/>
        <v>105</v>
      </c>
      <c r="H105" s="121" t="s">
        <v>9</v>
      </c>
      <c r="I105" s="111">
        <v>20383</v>
      </c>
      <c r="K105" s="63">
        <f t="shared" si="5"/>
        <v>68</v>
      </c>
    </row>
    <row r="106" spans="1:11">
      <c r="A106" s="105" t="s">
        <v>181</v>
      </c>
      <c r="B106" s="106" t="s">
        <v>96</v>
      </c>
      <c r="C106" s="107">
        <v>16.399999999999999</v>
      </c>
      <c r="D106" s="108">
        <v>20</v>
      </c>
      <c r="E106" s="107">
        <v>49</v>
      </c>
      <c r="F106" s="107">
        <v>56</v>
      </c>
      <c r="G106" s="109">
        <f t="shared" si="4"/>
        <v>105</v>
      </c>
      <c r="H106" s="121" t="s">
        <v>9</v>
      </c>
      <c r="I106" s="111">
        <v>19717</v>
      </c>
      <c r="K106" s="63">
        <f t="shared" si="5"/>
        <v>70</v>
      </c>
    </row>
    <row r="107" spans="1:11">
      <c r="A107" s="105" t="s">
        <v>191</v>
      </c>
      <c r="B107" s="106" t="s">
        <v>36</v>
      </c>
      <c r="C107" s="107">
        <v>17.399999999999999</v>
      </c>
      <c r="D107" s="108">
        <v>19</v>
      </c>
      <c r="E107" s="107">
        <v>53</v>
      </c>
      <c r="F107" s="107">
        <v>53</v>
      </c>
      <c r="G107" s="109">
        <f t="shared" si="4"/>
        <v>106</v>
      </c>
      <c r="H107" s="121" t="s">
        <v>9</v>
      </c>
      <c r="I107" s="111">
        <v>23880</v>
      </c>
      <c r="K107" s="63">
        <f t="shared" si="5"/>
        <v>58</v>
      </c>
    </row>
    <row r="108" spans="1:11">
      <c r="A108" s="105" t="s">
        <v>216</v>
      </c>
      <c r="B108" s="106" t="s">
        <v>26</v>
      </c>
      <c r="C108" s="107">
        <v>25.1</v>
      </c>
      <c r="D108" s="108">
        <v>28</v>
      </c>
      <c r="E108" s="107">
        <v>54</v>
      </c>
      <c r="F108" s="107">
        <v>53</v>
      </c>
      <c r="G108" s="109">
        <f t="shared" si="4"/>
        <v>107</v>
      </c>
      <c r="H108" s="121" t="s">
        <v>9</v>
      </c>
      <c r="I108" s="111">
        <v>21714</v>
      </c>
      <c r="K108" s="63">
        <f t="shared" si="5"/>
        <v>64</v>
      </c>
    </row>
    <row r="109" spans="1:11">
      <c r="A109" s="105" t="s">
        <v>189</v>
      </c>
      <c r="B109" s="106" t="s">
        <v>47</v>
      </c>
      <c r="C109" s="107">
        <v>17.100000000000001</v>
      </c>
      <c r="D109" s="108">
        <v>19</v>
      </c>
      <c r="E109" s="107">
        <v>47</v>
      </c>
      <c r="F109" s="107">
        <v>60</v>
      </c>
      <c r="G109" s="109">
        <f t="shared" ref="G109:G140" si="6">SUM(E109+F109)</f>
        <v>107</v>
      </c>
      <c r="H109" s="121" t="s">
        <v>9</v>
      </c>
      <c r="I109" s="111">
        <v>31971</v>
      </c>
      <c r="K109" s="63">
        <f t="shared" si="5"/>
        <v>36</v>
      </c>
    </row>
    <row r="110" spans="1:11">
      <c r="A110" s="105" t="s">
        <v>201</v>
      </c>
      <c r="B110" s="106" t="s">
        <v>47</v>
      </c>
      <c r="C110" s="107">
        <v>19.899999999999999</v>
      </c>
      <c r="D110" s="108">
        <v>22</v>
      </c>
      <c r="E110" s="107">
        <v>55</v>
      </c>
      <c r="F110" s="107">
        <v>53</v>
      </c>
      <c r="G110" s="109">
        <f t="shared" si="6"/>
        <v>108</v>
      </c>
      <c r="H110" s="121" t="s">
        <v>9</v>
      </c>
      <c r="I110" s="111">
        <v>18816</v>
      </c>
      <c r="K110" s="63">
        <f t="shared" si="5"/>
        <v>72</v>
      </c>
    </row>
    <row r="111" spans="1:11">
      <c r="A111" s="105" t="s">
        <v>166</v>
      </c>
      <c r="B111" s="106" t="s">
        <v>149</v>
      </c>
      <c r="C111" s="107">
        <v>13.5</v>
      </c>
      <c r="D111" s="108">
        <v>16</v>
      </c>
      <c r="E111" s="107">
        <v>50</v>
      </c>
      <c r="F111" s="107">
        <v>59</v>
      </c>
      <c r="G111" s="109">
        <f t="shared" si="6"/>
        <v>109</v>
      </c>
      <c r="H111" s="121" t="s">
        <v>9</v>
      </c>
      <c r="I111" s="111">
        <v>33865</v>
      </c>
      <c r="K111" s="63">
        <f t="shared" si="5"/>
        <v>31</v>
      </c>
    </row>
    <row r="112" spans="1:11">
      <c r="A112" s="105" t="s">
        <v>217</v>
      </c>
      <c r="B112" s="106" t="s">
        <v>158</v>
      </c>
      <c r="C112" s="107">
        <v>25.2</v>
      </c>
      <c r="D112" s="108">
        <v>28</v>
      </c>
      <c r="E112" s="107">
        <v>57</v>
      </c>
      <c r="F112" s="107">
        <v>53</v>
      </c>
      <c r="G112" s="109">
        <f t="shared" si="6"/>
        <v>110</v>
      </c>
      <c r="H112" s="121" t="s">
        <v>9</v>
      </c>
      <c r="I112" s="111">
        <v>16171</v>
      </c>
      <c r="K112" s="63">
        <f t="shared" si="5"/>
        <v>79</v>
      </c>
    </row>
    <row r="113" spans="1:11">
      <c r="A113" s="105" t="s">
        <v>193</v>
      </c>
      <c r="B113" s="106" t="s">
        <v>41</v>
      </c>
      <c r="C113" s="107">
        <v>18.5</v>
      </c>
      <c r="D113" s="108">
        <v>20</v>
      </c>
      <c r="E113" s="107">
        <v>59</v>
      </c>
      <c r="F113" s="107">
        <v>52</v>
      </c>
      <c r="G113" s="109">
        <f t="shared" si="6"/>
        <v>111</v>
      </c>
      <c r="H113" s="121" t="s">
        <v>9</v>
      </c>
      <c r="I113" s="111">
        <v>23400</v>
      </c>
      <c r="K113" s="63">
        <f t="shared" si="5"/>
        <v>59</v>
      </c>
    </row>
    <row r="114" spans="1:11">
      <c r="A114" s="105" t="s">
        <v>169</v>
      </c>
      <c r="B114" s="106" t="s">
        <v>62</v>
      </c>
      <c r="C114" s="107">
        <v>14.5</v>
      </c>
      <c r="D114" s="108">
        <v>17</v>
      </c>
      <c r="E114" s="107">
        <v>53</v>
      </c>
      <c r="F114" s="107">
        <v>58</v>
      </c>
      <c r="G114" s="109">
        <f t="shared" si="6"/>
        <v>111</v>
      </c>
      <c r="H114" s="121" t="s">
        <v>9</v>
      </c>
      <c r="I114" s="111">
        <v>19330</v>
      </c>
      <c r="K114" s="63">
        <f t="shared" si="5"/>
        <v>71</v>
      </c>
    </row>
    <row r="115" spans="1:11">
      <c r="A115" s="105" t="s">
        <v>218</v>
      </c>
      <c r="B115" s="106" t="s">
        <v>47</v>
      </c>
      <c r="C115" s="107">
        <v>25.7</v>
      </c>
      <c r="D115" s="108">
        <v>29</v>
      </c>
      <c r="E115" s="107">
        <v>56</v>
      </c>
      <c r="F115" s="107">
        <v>58</v>
      </c>
      <c r="G115" s="109">
        <f t="shared" si="6"/>
        <v>114</v>
      </c>
      <c r="H115" s="121" t="s">
        <v>9</v>
      </c>
      <c r="I115" s="111">
        <v>22767</v>
      </c>
      <c r="K115" s="63">
        <f t="shared" si="5"/>
        <v>61</v>
      </c>
    </row>
    <row r="116" spans="1:11">
      <c r="A116" s="105" t="s">
        <v>224</v>
      </c>
      <c r="B116" s="106" t="s">
        <v>96</v>
      </c>
      <c r="C116" s="107">
        <v>35.799999999999997</v>
      </c>
      <c r="D116" s="108">
        <v>40</v>
      </c>
      <c r="E116" s="107">
        <v>62</v>
      </c>
      <c r="F116" s="107">
        <v>55</v>
      </c>
      <c r="G116" s="109">
        <f t="shared" si="6"/>
        <v>117</v>
      </c>
      <c r="H116" s="121" t="s">
        <v>9</v>
      </c>
      <c r="I116" s="111">
        <v>24230</v>
      </c>
      <c r="K116" s="63">
        <f t="shared" si="5"/>
        <v>57</v>
      </c>
    </row>
    <row r="117" spans="1:11">
      <c r="A117" s="105" t="s">
        <v>222</v>
      </c>
      <c r="B117" s="106" t="s">
        <v>47</v>
      </c>
      <c r="C117" s="107">
        <v>32</v>
      </c>
      <c r="D117" s="108">
        <v>36</v>
      </c>
      <c r="E117" s="107">
        <v>56</v>
      </c>
      <c r="F117" s="107">
        <v>63</v>
      </c>
      <c r="G117" s="109">
        <f t="shared" si="6"/>
        <v>119</v>
      </c>
      <c r="H117" s="121" t="s">
        <v>9</v>
      </c>
      <c r="I117" s="111">
        <v>24362</v>
      </c>
      <c r="K117" s="63">
        <f t="shared" si="5"/>
        <v>57</v>
      </c>
    </row>
    <row r="118" spans="1:11">
      <c r="A118" s="105" t="s">
        <v>225</v>
      </c>
      <c r="B118" s="106" t="s">
        <v>96</v>
      </c>
      <c r="C118" s="107">
        <v>39.1</v>
      </c>
      <c r="D118" s="108">
        <v>44</v>
      </c>
      <c r="E118" s="107">
        <v>62</v>
      </c>
      <c r="F118" s="107">
        <v>65</v>
      </c>
      <c r="G118" s="109">
        <f t="shared" si="6"/>
        <v>127</v>
      </c>
      <c r="H118" s="121" t="s">
        <v>9</v>
      </c>
      <c r="I118" s="111">
        <v>27009</v>
      </c>
      <c r="K118" s="63">
        <f t="shared" si="5"/>
        <v>50</v>
      </c>
    </row>
  </sheetData>
  <sortState xmlns:xlrd2="http://schemas.microsoft.com/office/spreadsheetml/2017/richdata2" ref="A13:I118">
    <sortCondition ref="G13:G118"/>
    <sortCondition ref="F13:F118"/>
    <sortCondition ref="E13:E118"/>
  </sortState>
  <mergeCells count="9">
    <mergeCell ref="A9:H9"/>
    <mergeCell ref="A10:H10"/>
    <mergeCell ref="A11:H11"/>
    <mergeCell ref="A8:H8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0511-8B00-44F3-8641-11F70AABED4A}">
  <sheetPr>
    <tabColor rgb="FF00B050"/>
  </sheetPr>
  <dimension ref="A1:G28"/>
  <sheetViews>
    <sheetView workbookViewId="0">
      <selection sqref="A1:E1"/>
    </sheetView>
  </sheetViews>
  <sheetFormatPr baseColWidth="10" defaultRowHeight="15"/>
  <cols>
    <col min="1" max="1" width="6.42578125" style="33" bestFit="1" customWidth="1"/>
    <col min="2" max="5" width="21.7109375" customWidth="1"/>
    <col min="6" max="6" width="2" bestFit="1" customWidth="1"/>
    <col min="7" max="7" width="4" bestFit="1" customWidth="1"/>
  </cols>
  <sheetData>
    <row r="1" spans="1:6" s="78" customFormat="1" ht="18.75" thickBot="1">
      <c r="A1" s="136" t="s">
        <v>121</v>
      </c>
      <c r="B1" s="136"/>
      <c r="C1" s="136"/>
      <c r="D1" s="136"/>
      <c r="E1" s="136"/>
    </row>
    <row r="2" spans="1:6" s="78" customFormat="1" ht="13.5" customHeight="1" thickBot="1">
      <c r="A2" s="137" t="s">
        <v>122</v>
      </c>
      <c r="B2" s="138"/>
      <c r="C2" s="138"/>
      <c r="D2" s="138"/>
      <c r="E2" s="139"/>
    </row>
    <row r="3" spans="1:6" s="79" customFormat="1" ht="15.75" thickBot="1">
      <c r="A3" s="140" t="s">
        <v>33</v>
      </c>
      <c r="B3" s="141"/>
      <c r="C3" s="141"/>
      <c r="D3" s="141"/>
      <c r="E3" s="142"/>
    </row>
    <row r="4" spans="1:6" s="79" customFormat="1">
      <c r="A4" s="143" t="s">
        <v>123</v>
      </c>
      <c r="B4" s="143"/>
      <c r="C4" s="143"/>
      <c r="D4" s="143"/>
      <c r="E4" s="143"/>
    </row>
    <row r="5" spans="1:6" s="79" customFormat="1" ht="15.75" thickBot="1">
      <c r="A5" s="143" t="s">
        <v>124</v>
      </c>
      <c r="B5" s="143"/>
      <c r="C5" s="143"/>
      <c r="D5" s="143"/>
      <c r="E5" s="143"/>
    </row>
    <row r="6" spans="1:6" ht="14.45" customHeight="1" thickBot="1">
      <c r="A6" s="133" t="s">
        <v>125</v>
      </c>
      <c r="B6" s="134"/>
      <c r="C6" s="134"/>
      <c r="D6" s="134"/>
      <c r="E6" s="135"/>
      <c r="F6" s="77"/>
    </row>
    <row r="7" spans="1:6" ht="14.45" customHeight="1">
      <c r="A7" s="80">
        <v>0.35416666666666702</v>
      </c>
      <c r="B7" s="81"/>
      <c r="C7" s="82"/>
      <c r="D7" s="82"/>
      <c r="E7" s="83"/>
      <c r="F7" s="77">
        <f t="shared" ref="F7:F28" si="0">COUNTA(B7,C7,D7,E7)</f>
        <v>0</v>
      </c>
    </row>
    <row r="8" spans="1:6" ht="14.45" customHeight="1">
      <c r="A8" s="80">
        <v>0.36111111111111099</v>
      </c>
      <c r="B8" s="84"/>
      <c r="C8" s="85"/>
      <c r="D8" s="85"/>
      <c r="E8" s="86"/>
      <c r="F8" s="77">
        <f t="shared" si="0"/>
        <v>0</v>
      </c>
    </row>
    <row r="9" spans="1:6" ht="14.45" customHeight="1">
      <c r="A9" s="100">
        <v>0.36805555555555503</v>
      </c>
      <c r="B9" s="84" t="s">
        <v>126</v>
      </c>
      <c r="C9" s="85" t="s">
        <v>51</v>
      </c>
      <c r="D9" s="85" t="s">
        <v>99</v>
      </c>
      <c r="E9" s="86"/>
      <c r="F9" s="77">
        <f t="shared" si="0"/>
        <v>3</v>
      </c>
    </row>
    <row r="10" spans="1:6" ht="14.45" customHeight="1">
      <c r="A10" s="100">
        <v>0.375</v>
      </c>
      <c r="B10" s="84" t="s">
        <v>80</v>
      </c>
      <c r="C10" s="85" t="s">
        <v>67</v>
      </c>
      <c r="D10" s="85" t="s">
        <v>53</v>
      </c>
      <c r="E10" s="86" t="s">
        <v>55</v>
      </c>
      <c r="F10" s="77">
        <f t="shared" si="0"/>
        <v>4</v>
      </c>
    </row>
    <row r="11" spans="1:6" ht="14.45" customHeight="1">
      <c r="A11" s="100">
        <v>0.38194444444444398</v>
      </c>
      <c r="B11" s="84" t="s">
        <v>91</v>
      </c>
      <c r="C11" s="85" t="s">
        <v>42</v>
      </c>
      <c r="D11" s="85" t="s">
        <v>106</v>
      </c>
      <c r="E11" s="86" t="s">
        <v>72</v>
      </c>
      <c r="F11" s="77">
        <f t="shared" si="0"/>
        <v>4</v>
      </c>
    </row>
    <row r="12" spans="1:6" ht="14.45" customHeight="1">
      <c r="A12" s="100">
        <v>0.38888888888888901</v>
      </c>
      <c r="B12" s="84" t="s">
        <v>48</v>
      </c>
      <c r="C12" s="85" t="s">
        <v>37</v>
      </c>
      <c r="D12" s="85" t="s">
        <v>127</v>
      </c>
      <c r="E12" s="86" t="s">
        <v>128</v>
      </c>
      <c r="F12" s="77">
        <f t="shared" si="0"/>
        <v>4</v>
      </c>
    </row>
    <row r="13" spans="1:6" ht="14.45" customHeight="1">
      <c r="A13" s="100">
        <v>0.39583333333333298</v>
      </c>
      <c r="B13" s="84" t="s">
        <v>28</v>
      </c>
      <c r="C13" s="85" t="s">
        <v>111</v>
      </c>
      <c r="D13" s="85" t="s">
        <v>113</v>
      </c>
      <c r="E13" s="86" t="s">
        <v>112</v>
      </c>
      <c r="F13" s="77">
        <f t="shared" si="0"/>
        <v>4</v>
      </c>
    </row>
    <row r="14" spans="1:6" ht="14.45" customHeight="1">
      <c r="A14" s="100">
        <v>0.40277777777777801</v>
      </c>
      <c r="B14" s="84" t="s">
        <v>45</v>
      </c>
      <c r="C14" s="85" t="s">
        <v>104</v>
      </c>
      <c r="D14" s="85" t="s">
        <v>68</v>
      </c>
      <c r="E14" s="86" t="s">
        <v>35</v>
      </c>
      <c r="F14" s="77">
        <f t="shared" si="0"/>
        <v>4</v>
      </c>
    </row>
    <row r="15" spans="1:6" ht="14.45" customHeight="1">
      <c r="A15" s="100">
        <v>0.40972222222222199</v>
      </c>
      <c r="B15" s="84" t="s">
        <v>63</v>
      </c>
      <c r="C15" s="85" t="s">
        <v>65</v>
      </c>
      <c r="D15" s="85" t="s">
        <v>86</v>
      </c>
      <c r="E15" s="86" t="s">
        <v>129</v>
      </c>
      <c r="F15" s="77">
        <f t="shared" si="0"/>
        <v>4</v>
      </c>
    </row>
    <row r="16" spans="1:6" ht="14.45" customHeight="1">
      <c r="A16" s="100">
        <v>0.41666666666666602</v>
      </c>
      <c r="B16" s="84" t="s">
        <v>97</v>
      </c>
      <c r="C16" s="85" t="s">
        <v>38</v>
      </c>
      <c r="D16" s="85" t="s">
        <v>56</v>
      </c>
      <c r="E16" s="86" t="s">
        <v>66</v>
      </c>
      <c r="F16" s="77">
        <f t="shared" si="0"/>
        <v>4</v>
      </c>
    </row>
    <row r="17" spans="1:7" ht="14.45" customHeight="1">
      <c r="A17" s="100">
        <v>0.42361111111111099</v>
      </c>
      <c r="B17" s="84" t="s">
        <v>102</v>
      </c>
      <c r="C17" s="85" t="s">
        <v>105</v>
      </c>
      <c r="D17" s="85" t="s">
        <v>107</v>
      </c>
      <c r="E17" s="94" t="s">
        <v>95</v>
      </c>
      <c r="F17" s="77">
        <v>3</v>
      </c>
    </row>
    <row r="18" spans="1:7" ht="14.45" customHeight="1">
      <c r="A18" s="100">
        <v>0.43055555555555503</v>
      </c>
      <c r="B18" s="84" t="s">
        <v>49</v>
      </c>
      <c r="C18" s="85" t="s">
        <v>98</v>
      </c>
      <c r="D18" s="85" t="s">
        <v>57</v>
      </c>
      <c r="E18" s="86" t="s">
        <v>76</v>
      </c>
      <c r="F18" s="77">
        <f t="shared" si="0"/>
        <v>4</v>
      </c>
    </row>
    <row r="19" spans="1:7" ht="14.45" customHeight="1">
      <c r="A19" s="100">
        <v>0.437499999999999</v>
      </c>
      <c r="B19" s="84" t="s">
        <v>85</v>
      </c>
      <c r="C19" s="85" t="s">
        <v>82</v>
      </c>
      <c r="D19" s="85" t="s">
        <v>64</v>
      </c>
      <c r="E19" s="86" t="s">
        <v>74</v>
      </c>
      <c r="F19" s="77">
        <f t="shared" si="0"/>
        <v>4</v>
      </c>
    </row>
    <row r="20" spans="1:7" ht="14.45" customHeight="1">
      <c r="A20" s="100">
        <v>0.44444444444444398</v>
      </c>
      <c r="B20" s="84" t="s">
        <v>43</v>
      </c>
      <c r="C20" s="85" t="s">
        <v>40</v>
      </c>
      <c r="D20" s="85" t="s">
        <v>108</v>
      </c>
      <c r="E20" s="86" t="s">
        <v>101</v>
      </c>
      <c r="F20" s="77">
        <f t="shared" si="0"/>
        <v>4</v>
      </c>
    </row>
    <row r="21" spans="1:7" ht="14.45" customHeight="1">
      <c r="A21" s="100">
        <v>0.45138888888888801</v>
      </c>
      <c r="B21" s="84" t="s">
        <v>130</v>
      </c>
      <c r="C21" s="85" t="s">
        <v>131</v>
      </c>
      <c r="D21" s="85" t="s">
        <v>132</v>
      </c>
      <c r="E21" s="86"/>
      <c r="F21" s="77">
        <f t="shared" si="0"/>
        <v>3</v>
      </c>
    </row>
    <row r="22" spans="1:7" ht="14.45" customHeight="1">
      <c r="A22" s="100">
        <v>0.45833333333333298</v>
      </c>
      <c r="B22" s="84" t="s">
        <v>73</v>
      </c>
      <c r="C22" s="85" t="s">
        <v>58</v>
      </c>
      <c r="D22" s="85" t="s">
        <v>83</v>
      </c>
      <c r="E22" s="86"/>
      <c r="F22" s="77">
        <f t="shared" si="0"/>
        <v>3</v>
      </c>
    </row>
    <row r="23" spans="1:7" ht="14.45" customHeight="1">
      <c r="A23" s="100">
        <v>0.46527777777777701</v>
      </c>
      <c r="B23" s="84" t="s">
        <v>109</v>
      </c>
      <c r="C23" s="85" t="s">
        <v>77</v>
      </c>
      <c r="D23" s="85" t="s">
        <v>133</v>
      </c>
      <c r="E23" s="86"/>
      <c r="F23" s="77">
        <f t="shared" si="0"/>
        <v>3</v>
      </c>
    </row>
    <row r="24" spans="1:7" ht="14.45" customHeight="1">
      <c r="A24" s="100">
        <v>0.47222222222222099</v>
      </c>
      <c r="B24" s="84" t="s">
        <v>114</v>
      </c>
      <c r="C24" s="85" t="s">
        <v>71</v>
      </c>
      <c r="D24" s="85" t="s">
        <v>75</v>
      </c>
      <c r="E24" s="86" t="s">
        <v>69</v>
      </c>
      <c r="F24" s="77">
        <f t="shared" si="0"/>
        <v>4</v>
      </c>
    </row>
    <row r="25" spans="1:7" ht="14.45" customHeight="1">
      <c r="A25" s="100">
        <v>0.47916666666666602</v>
      </c>
      <c r="B25" s="84" t="s">
        <v>110</v>
      </c>
      <c r="C25" s="85" t="s">
        <v>81</v>
      </c>
      <c r="D25" s="85" t="s">
        <v>61</v>
      </c>
      <c r="E25" s="86" t="s">
        <v>79</v>
      </c>
      <c r="F25" s="77">
        <f t="shared" si="0"/>
        <v>4</v>
      </c>
    </row>
    <row r="26" spans="1:7" ht="14.45" customHeight="1">
      <c r="A26" s="100">
        <v>0.48611111111110999</v>
      </c>
      <c r="B26" s="84" t="s">
        <v>115</v>
      </c>
      <c r="C26" s="85" t="s">
        <v>116</v>
      </c>
      <c r="D26" s="85" t="s">
        <v>134</v>
      </c>
      <c r="E26" s="86"/>
      <c r="F26" s="77">
        <f t="shared" si="0"/>
        <v>3</v>
      </c>
    </row>
    <row r="27" spans="1:7" ht="14.45" customHeight="1" thickBot="1">
      <c r="A27" s="100">
        <v>0.49305555555555503</v>
      </c>
      <c r="B27" s="84" t="s">
        <v>84</v>
      </c>
      <c r="C27" s="95" t="s">
        <v>103</v>
      </c>
      <c r="D27" s="85" t="s">
        <v>100</v>
      </c>
      <c r="E27" s="86" t="s">
        <v>135</v>
      </c>
      <c r="F27" s="77">
        <v>3</v>
      </c>
    </row>
    <row r="28" spans="1:7" ht="14.45" customHeight="1" thickBot="1">
      <c r="A28" s="102">
        <v>0.499999999999999</v>
      </c>
      <c r="B28" s="87" t="s">
        <v>119</v>
      </c>
      <c r="C28" s="88" t="s">
        <v>136</v>
      </c>
      <c r="D28" s="88" t="s">
        <v>117</v>
      </c>
      <c r="E28" s="89" t="s">
        <v>118</v>
      </c>
      <c r="F28" s="77">
        <f t="shared" si="0"/>
        <v>4</v>
      </c>
      <c r="G28" s="90">
        <f>SUM(F7:F28)</f>
        <v>73</v>
      </c>
    </row>
  </sheetData>
  <mergeCells count="6"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37"/>
  <sheetViews>
    <sheetView workbookViewId="0">
      <selection sqref="A1:E1"/>
    </sheetView>
  </sheetViews>
  <sheetFormatPr baseColWidth="10" defaultRowHeight="15"/>
  <cols>
    <col min="1" max="1" width="6.42578125" style="33" bestFit="1" customWidth="1"/>
    <col min="2" max="5" width="21.7109375" customWidth="1"/>
    <col min="6" max="6" width="2.140625" customWidth="1"/>
    <col min="7" max="7" width="4" bestFit="1" customWidth="1"/>
  </cols>
  <sheetData>
    <row r="1" spans="1:6" s="78" customFormat="1" ht="18">
      <c r="A1" s="136" t="s">
        <v>31</v>
      </c>
      <c r="B1" s="136"/>
      <c r="C1" s="136"/>
      <c r="D1" s="136"/>
      <c r="E1" s="136"/>
    </row>
    <row r="2" spans="1:6" s="1" customFormat="1" ht="19.5" thickBot="1">
      <c r="A2" s="155" t="s">
        <v>32</v>
      </c>
      <c r="B2" s="155"/>
      <c r="C2" s="155"/>
      <c r="D2" s="155"/>
      <c r="E2" s="155"/>
    </row>
    <row r="3" spans="1:6" s="78" customFormat="1" ht="13.5" customHeight="1" thickBot="1">
      <c r="A3" s="137" t="s">
        <v>122</v>
      </c>
      <c r="B3" s="138"/>
      <c r="C3" s="138"/>
      <c r="D3" s="138"/>
      <c r="E3" s="139"/>
    </row>
    <row r="4" spans="1:6" s="156" customFormat="1" ht="15.75" thickBot="1">
      <c r="A4" s="140" t="s">
        <v>33</v>
      </c>
      <c r="B4" s="141"/>
      <c r="C4" s="141"/>
      <c r="D4" s="141"/>
      <c r="E4" s="142"/>
    </row>
    <row r="5" spans="1:6" s="79" customFormat="1">
      <c r="A5" s="143" t="s">
        <v>228</v>
      </c>
      <c r="B5" s="143"/>
      <c r="C5" s="143"/>
      <c r="D5" s="143"/>
      <c r="E5" s="143"/>
    </row>
    <row r="6" spans="1:6" s="79" customFormat="1" ht="15.75" thickBot="1">
      <c r="A6" s="143" t="s">
        <v>229</v>
      </c>
      <c r="B6" s="143"/>
      <c r="C6" s="143"/>
      <c r="D6" s="143"/>
      <c r="E6" s="143"/>
    </row>
    <row r="7" spans="1:6" ht="14.45" customHeight="1" thickBot="1">
      <c r="A7" s="157" t="s">
        <v>125</v>
      </c>
      <c r="B7" s="158"/>
      <c r="C7" s="158"/>
      <c r="D7" s="158"/>
      <c r="E7" s="159"/>
      <c r="F7" s="104"/>
    </row>
    <row r="8" spans="1:6" ht="14.45" customHeight="1">
      <c r="A8" s="160">
        <v>0.35416666666666669</v>
      </c>
      <c r="B8" s="161" t="s">
        <v>208</v>
      </c>
      <c r="C8" s="162" t="s">
        <v>209</v>
      </c>
      <c r="D8" s="162" t="s">
        <v>219</v>
      </c>
      <c r="E8" s="163" t="s">
        <v>151</v>
      </c>
      <c r="F8" s="104">
        <f t="shared" ref="F8:F31" si="0">COUNTA(B8,C8,D8,E8)</f>
        <v>4</v>
      </c>
    </row>
    <row r="9" spans="1:6" ht="14.45" customHeight="1">
      <c r="A9" s="160">
        <v>0.36111111111111499</v>
      </c>
      <c r="B9" s="84" t="s">
        <v>184</v>
      </c>
      <c r="C9" s="95" t="s">
        <v>212</v>
      </c>
      <c r="D9" s="85" t="s">
        <v>230</v>
      </c>
      <c r="E9" s="86"/>
      <c r="F9" s="104">
        <v>2</v>
      </c>
    </row>
    <row r="10" spans="1:6" ht="14.45" customHeight="1">
      <c r="A10" s="160">
        <v>0.36805555555556002</v>
      </c>
      <c r="B10" s="84" t="s">
        <v>207</v>
      </c>
      <c r="C10" s="85" t="s">
        <v>202</v>
      </c>
      <c r="D10" s="85" t="s">
        <v>214</v>
      </c>
      <c r="E10" s="86"/>
      <c r="F10" s="104">
        <f t="shared" si="0"/>
        <v>3</v>
      </c>
    </row>
    <row r="11" spans="1:6" ht="14.45" customHeight="1">
      <c r="A11" s="160">
        <v>0.375000000000005</v>
      </c>
      <c r="B11" s="84" t="s">
        <v>201</v>
      </c>
      <c r="C11" s="85" t="s">
        <v>147</v>
      </c>
      <c r="D11" s="85" t="s">
        <v>154</v>
      </c>
      <c r="E11" s="86" t="s">
        <v>145</v>
      </c>
      <c r="F11" s="104">
        <f t="shared" si="0"/>
        <v>4</v>
      </c>
    </row>
    <row r="12" spans="1:6" ht="14.45" customHeight="1">
      <c r="A12" s="160">
        <v>0.38194444444445003</v>
      </c>
      <c r="B12" s="84" t="s">
        <v>191</v>
      </c>
      <c r="C12" s="85" t="s">
        <v>231</v>
      </c>
      <c r="D12" s="85" t="s">
        <v>232</v>
      </c>
      <c r="E12" s="86"/>
      <c r="F12" s="104">
        <f t="shared" si="0"/>
        <v>3</v>
      </c>
    </row>
    <row r="13" spans="1:6" ht="14.45" customHeight="1">
      <c r="A13" s="160">
        <v>0.388888888888895</v>
      </c>
      <c r="B13" s="164" t="s">
        <v>192</v>
      </c>
      <c r="C13" s="95" t="s">
        <v>199</v>
      </c>
      <c r="D13" s="95" t="s">
        <v>164</v>
      </c>
      <c r="E13" s="86" t="s">
        <v>146</v>
      </c>
      <c r="F13" s="104">
        <v>1</v>
      </c>
    </row>
    <row r="14" spans="1:6" ht="14.45" customHeight="1">
      <c r="A14" s="160">
        <v>0.39583333333333998</v>
      </c>
      <c r="B14" s="84" t="s">
        <v>148</v>
      </c>
      <c r="C14" s="85" t="s">
        <v>188</v>
      </c>
      <c r="D14" s="85" t="s">
        <v>155</v>
      </c>
      <c r="E14" s="86" t="s">
        <v>170</v>
      </c>
      <c r="F14" s="104">
        <f t="shared" si="0"/>
        <v>4</v>
      </c>
    </row>
    <row r="15" spans="1:6" ht="14.45" customHeight="1">
      <c r="A15" s="160">
        <v>0.40277777777778501</v>
      </c>
      <c r="B15" s="84" t="s">
        <v>153</v>
      </c>
      <c r="C15" s="85" t="s">
        <v>162</v>
      </c>
      <c r="D15" s="85" t="s">
        <v>176</v>
      </c>
      <c r="E15" s="94" t="s">
        <v>163</v>
      </c>
      <c r="F15" s="104">
        <v>3</v>
      </c>
    </row>
    <row r="16" spans="1:6" ht="14.45" customHeight="1">
      <c r="A16" s="160">
        <v>0.40972222222222998</v>
      </c>
      <c r="B16" s="84" t="s">
        <v>217</v>
      </c>
      <c r="C16" s="85" t="s">
        <v>185</v>
      </c>
      <c r="D16" s="85" t="s">
        <v>157</v>
      </c>
      <c r="E16" s="86" t="s">
        <v>181</v>
      </c>
      <c r="F16" s="104">
        <f t="shared" si="0"/>
        <v>4</v>
      </c>
    </row>
    <row r="17" spans="1:7" ht="14.45" customHeight="1">
      <c r="A17" s="160">
        <v>0.41666666666667501</v>
      </c>
      <c r="B17" s="84" t="s">
        <v>204</v>
      </c>
      <c r="C17" s="85" t="s">
        <v>211</v>
      </c>
      <c r="D17" s="85" t="s">
        <v>203</v>
      </c>
      <c r="E17" s="86" t="s">
        <v>186</v>
      </c>
      <c r="F17" s="104">
        <f t="shared" si="0"/>
        <v>4</v>
      </c>
    </row>
    <row r="18" spans="1:7" ht="14.45" customHeight="1">
      <c r="A18" s="160">
        <v>0.42361111111111999</v>
      </c>
      <c r="B18" s="84" t="s">
        <v>142</v>
      </c>
      <c r="C18" s="85" t="s">
        <v>117</v>
      </c>
      <c r="D18" s="85" t="s">
        <v>118</v>
      </c>
      <c r="E18" s="86"/>
      <c r="F18" s="104">
        <f t="shared" si="0"/>
        <v>3</v>
      </c>
    </row>
    <row r="19" spans="1:7" ht="14.45" customHeight="1">
      <c r="A19" s="160">
        <v>0.43055555555556502</v>
      </c>
      <c r="B19" s="84" t="s">
        <v>177</v>
      </c>
      <c r="C19" s="85" t="s">
        <v>161</v>
      </c>
      <c r="D19" s="85" t="s">
        <v>187</v>
      </c>
      <c r="E19" s="86" t="s">
        <v>233</v>
      </c>
      <c r="F19" s="104">
        <f t="shared" si="0"/>
        <v>4</v>
      </c>
    </row>
    <row r="20" spans="1:7" ht="14.45" customHeight="1">
      <c r="A20" s="160">
        <v>0.43750000000000999</v>
      </c>
      <c r="B20" s="84" t="s">
        <v>198</v>
      </c>
      <c r="C20" s="85" t="s">
        <v>171</v>
      </c>
      <c r="D20" s="85" t="s">
        <v>218</v>
      </c>
      <c r="E20" s="86" t="s">
        <v>189</v>
      </c>
      <c r="F20" s="104">
        <f t="shared" si="0"/>
        <v>4</v>
      </c>
    </row>
    <row r="21" spans="1:7" ht="14.45" customHeight="1">
      <c r="A21" s="160">
        <v>0.44444444444445502</v>
      </c>
      <c r="B21" s="84" t="s">
        <v>178</v>
      </c>
      <c r="C21" s="85" t="s">
        <v>227</v>
      </c>
      <c r="D21" s="85" t="s">
        <v>174</v>
      </c>
      <c r="E21" s="86" t="s">
        <v>175</v>
      </c>
      <c r="F21" s="104">
        <f t="shared" si="0"/>
        <v>4</v>
      </c>
    </row>
    <row r="22" spans="1:7" ht="14.45" customHeight="1">
      <c r="A22" s="160">
        <v>0.4513888888889</v>
      </c>
      <c r="B22" s="84" t="s">
        <v>141</v>
      </c>
      <c r="C22" s="85" t="s">
        <v>143</v>
      </c>
      <c r="D22" s="85" t="s">
        <v>234</v>
      </c>
      <c r="E22" s="86" t="s">
        <v>235</v>
      </c>
      <c r="F22" s="104">
        <f t="shared" si="0"/>
        <v>4</v>
      </c>
    </row>
    <row r="23" spans="1:7" ht="14.45" customHeight="1">
      <c r="A23" s="160">
        <v>0.45833333333334503</v>
      </c>
      <c r="B23" s="84" t="s">
        <v>225</v>
      </c>
      <c r="C23" s="85" t="s">
        <v>224</v>
      </c>
      <c r="D23" s="85" t="s">
        <v>236</v>
      </c>
      <c r="E23" s="94" t="s">
        <v>220</v>
      </c>
      <c r="F23" s="104">
        <v>3</v>
      </c>
    </row>
    <row r="24" spans="1:7" ht="14.45" customHeight="1">
      <c r="A24" s="160">
        <v>0.46527777777779</v>
      </c>
      <c r="B24" s="84" t="s">
        <v>194</v>
      </c>
      <c r="C24" s="85" t="s">
        <v>190</v>
      </c>
      <c r="D24" s="85" t="s">
        <v>169</v>
      </c>
      <c r="E24" s="86" t="s">
        <v>180</v>
      </c>
      <c r="F24" s="104">
        <f t="shared" si="0"/>
        <v>4</v>
      </c>
    </row>
    <row r="25" spans="1:7" ht="14.45" customHeight="1">
      <c r="A25" s="160">
        <v>0.47222222222223498</v>
      </c>
      <c r="B25" s="84" t="s">
        <v>144</v>
      </c>
      <c r="C25" s="85" t="s">
        <v>172</v>
      </c>
      <c r="D25" s="85" t="s">
        <v>226</v>
      </c>
      <c r="E25" s="86" t="s">
        <v>166</v>
      </c>
      <c r="F25" s="104">
        <f t="shared" si="0"/>
        <v>4</v>
      </c>
    </row>
    <row r="26" spans="1:7" ht="14.45" customHeight="1">
      <c r="A26" s="160">
        <v>0.47916666666668101</v>
      </c>
      <c r="B26" s="84" t="s">
        <v>237</v>
      </c>
      <c r="C26" s="85" t="s">
        <v>237</v>
      </c>
      <c r="D26" s="85" t="s">
        <v>237</v>
      </c>
      <c r="E26" s="86" t="s">
        <v>237</v>
      </c>
      <c r="F26" s="104"/>
    </row>
    <row r="27" spans="1:7" ht="14.45" customHeight="1">
      <c r="A27" s="160">
        <v>0.48611111111112598</v>
      </c>
      <c r="B27" s="84" t="s">
        <v>160</v>
      </c>
      <c r="C27" s="85" t="s">
        <v>200</v>
      </c>
      <c r="D27" s="95" t="s">
        <v>167</v>
      </c>
      <c r="E27" s="86" t="s">
        <v>182</v>
      </c>
      <c r="F27" s="104">
        <v>3</v>
      </c>
    </row>
    <row r="28" spans="1:7" ht="14.45" customHeight="1">
      <c r="A28" s="160">
        <v>0.49305555555557101</v>
      </c>
      <c r="B28" s="84" t="s">
        <v>159</v>
      </c>
      <c r="C28" s="85" t="s">
        <v>193</v>
      </c>
      <c r="D28" s="85" t="s">
        <v>140</v>
      </c>
      <c r="E28" s="86" t="s">
        <v>238</v>
      </c>
      <c r="F28" s="104">
        <f t="shared" si="0"/>
        <v>4</v>
      </c>
    </row>
    <row r="29" spans="1:7" ht="14.45" customHeight="1">
      <c r="A29" s="160">
        <v>0.50000000000001599</v>
      </c>
      <c r="B29" s="84" t="s">
        <v>223</v>
      </c>
      <c r="C29" s="85" t="s">
        <v>221</v>
      </c>
      <c r="D29" s="85" t="s">
        <v>222</v>
      </c>
      <c r="E29" s="86" t="s">
        <v>179</v>
      </c>
      <c r="F29" s="104">
        <f t="shared" si="0"/>
        <v>4</v>
      </c>
    </row>
    <row r="30" spans="1:7" ht="14.45" customHeight="1" thickBot="1">
      <c r="A30" s="160">
        <v>0.50694444444446096</v>
      </c>
      <c r="B30" s="84" t="s">
        <v>210</v>
      </c>
      <c r="C30" s="85" t="s">
        <v>196</v>
      </c>
      <c r="D30" s="85" t="s">
        <v>152</v>
      </c>
      <c r="E30" s="86" t="s">
        <v>215</v>
      </c>
      <c r="F30" s="104">
        <f t="shared" si="0"/>
        <v>4</v>
      </c>
    </row>
    <row r="31" spans="1:7" ht="14.45" customHeight="1" thickBot="1">
      <c r="A31" s="165">
        <v>0.51388888888890605</v>
      </c>
      <c r="B31" s="87" t="s">
        <v>150</v>
      </c>
      <c r="C31" s="88" t="s">
        <v>168</v>
      </c>
      <c r="D31" s="88" t="s">
        <v>239</v>
      </c>
      <c r="E31" s="89" t="s">
        <v>197</v>
      </c>
      <c r="F31" s="104">
        <f t="shared" si="0"/>
        <v>4</v>
      </c>
      <c r="G31" s="90">
        <f>SUM(F8:F32)</f>
        <v>81</v>
      </c>
    </row>
    <row r="32" spans="1:7" ht="14.45" customHeight="1">
      <c r="A32"/>
    </row>
    <row r="37" ht="13.5" customHeight="1"/>
  </sheetData>
  <mergeCells count="7">
    <mergeCell ref="A6:E6"/>
    <mergeCell ref="A7:E7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CAB Hasta 9,9</vt:lpstr>
      <vt:lpstr>CAB 10-16,9</vt:lpstr>
      <vt:lpstr>CAB 17-24,9</vt:lpstr>
      <vt:lpstr>CAB 25 Al Max</vt:lpstr>
      <vt:lpstr>DAM</vt:lpstr>
      <vt:lpstr>DAM II</vt:lpstr>
      <vt:lpstr>SIN VENTAJA CABALLEROS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2023-06-11T13:03:03Z</cp:lastPrinted>
  <dcterms:created xsi:type="dcterms:W3CDTF">2000-04-30T13:23:02Z</dcterms:created>
  <dcterms:modified xsi:type="dcterms:W3CDTF">2023-06-15T21:04:43Z</dcterms:modified>
</cp:coreProperties>
</file>